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75" windowWidth="14535" windowHeight="9930" activeTab="0"/>
  </bookViews>
  <sheets>
    <sheet name="取り説" sheetId="1" r:id="rId1"/>
    <sheet name="入力シート" sheetId="2" r:id="rId2"/>
    <sheet name="参加申込（表）" sheetId="3" r:id="rId3"/>
    <sheet name="参加申込（裏）" sheetId="4" r:id="rId4"/>
    <sheet name="表原紙" sheetId="5" r:id="rId5"/>
    <sheet name="裏原紙" sheetId="6" r:id="rId6"/>
  </sheets>
  <definedNames>
    <definedName name="_xlnm.Print_Area" localSheetId="2">'参加申込（表）'!$A$1:$AP$39</definedName>
    <definedName name="_xlnm.Print_Area" localSheetId="4">'表原紙'!$B$1:$AQ$39</definedName>
    <definedName name="_xlnm.Print_Area" localSheetId="5">'裏原紙'!$B$1:$W$30</definedName>
  </definedNames>
  <calcPr fullCalcOnLoad="1"/>
</workbook>
</file>

<file path=xl/sharedStrings.xml><?xml version="1.0" encoding="utf-8"?>
<sst xmlns="http://schemas.openxmlformats.org/spreadsheetml/2006/main" count="680" uniqueCount="302">
  <si>
    <t>国内</t>
  </si>
  <si>
    <t>国際</t>
  </si>
  <si>
    <t>Ａ・Ｂ・Ｃ</t>
  </si>
  <si>
    <t>性別</t>
  </si>
  <si>
    <t>血液型</t>
  </si>
  <si>
    <t>Rh</t>
  </si>
  <si>
    <t>+</t>
  </si>
  <si>
    <t>-</t>
  </si>
  <si>
    <t>男・女</t>
  </si>
  <si>
    <t>クラブ</t>
  </si>
  <si>
    <t>〒</t>
  </si>
  <si>
    <t>種別</t>
  </si>
  <si>
    <t>No.</t>
  </si>
  <si>
    <t>地域</t>
  </si>
  <si>
    <t>O</t>
  </si>
  <si>
    <t>蜂須賀</t>
  </si>
  <si>
    <t>Ｄ</t>
  </si>
  <si>
    <t>広島</t>
  </si>
  <si>
    <t>島根</t>
  </si>
  <si>
    <t>１位</t>
  </si>
  <si>
    <t>山口</t>
  </si>
  <si>
    <t>Ｆ</t>
  </si>
  <si>
    <t>Ｒ</t>
  </si>
  <si>
    <t>サイズ</t>
  </si>
  <si>
    <t>担当者</t>
  </si>
  <si>
    <t>時         分</t>
  </si>
  <si>
    <t>シートはこのシートを除いて７枚あります。</t>
  </si>
  <si>
    <t>「入力シート」で各項目を入力するとその内容が他のシートへ反映されます。</t>
  </si>
  <si>
    <t>このシートの印刷余白はEPSON の PM-800Cを使って印刷調整されています。</t>
  </si>
  <si>
    <t>その他のプリンタをご使用の場合はそのプリンタにあわせた印刷余白の調整が必要となる場合があります。</t>
  </si>
  <si>
    <t>通常は「参加申込（表）」のシートでオモテ面を、「参加申込（裏）」のシートでウラ面を印刷します。</t>
  </si>
  <si>
    <t>あらかじめ参加申込み書のフォーマット用紙を印刷する場合は「表・スケルトン」と「裏・スケルトン」を印刷してください。</t>
  </si>
  <si>
    <t>このシートを使って作成した申込み用紙にデータを重ねて印刷する場合は「表・データ」「裏・データ」のシートを印刷してください。</t>
  </si>
  <si>
    <t>「表・スケルトン」の印刷余白を調整した場合、「表・データ」のシートも同じ値で調整してください。</t>
  </si>
  <si>
    <t>「裏・スケルトン」の印刷余白を調整した場合、「裏・データ」のシートも同じ値で調整してください。</t>
  </si>
  <si>
    <t>保険の有効期間は保険の開始日をサンプルにのっとって入力してください。終了日は自動で計算します。（閏年対応…のはず）</t>
  </si>
  <si>
    <t>各シートは保護されています。修正する場合は「ツール」メニューの「保護」より「シート保護の解除」を行ってください。</t>
  </si>
  <si>
    <t>表面・入力</t>
  </si>
  <si>
    <t>競技会名称</t>
  </si>
  <si>
    <t>2000蜂須賀ラリーin徳島</t>
  </si>
  <si>
    <t>開催日</t>
  </si>
  <si>
    <t>参加車両名</t>
  </si>
  <si>
    <t>ランサー号</t>
  </si>
  <si>
    <t>ドライバー</t>
  </si>
  <si>
    <t>フリガナ</t>
  </si>
  <si>
    <t>ﾔﾏﾀﾞ ﾀﾛｳ</t>
  </si>
  <si>
    <t>氏名</t>
  </si>
  <si>
    <t>山田 太郎</t>
  </si>
  <si>
    <t>生年月日</t>
  </si>
  <si>
    <t>血液型</t>
  </si>
  <si>
    <t>O</t>
  </si>
  <si>
    <t>クラブ名</t>
  </si>
  <si>
    <t>ラリークラブ</t>
  </si>
  <si>
    <t>郵便番号</t>
  </si>
  <si>
    <t>999-9999</t>
  </si>
  <si>
    <t>住所</t>
  </si>
  <si>
    <t>愛媛県</t>
  </si>
  <si>
    <t>９９９－９９９－９９９９</t>
  </si>
  <si>
    <t>職業</t>
  </si>
  <si>
    <t>無職</t>
  </si>
  <si>
    <t>免許証種別</t>
  </si>
  <si>
    <t>普通</t>
  </si>
  <si>
    <t>免許証番号</t>
  </si>
  <si>
    <t>123456789012</t>
  </si>
  <si>
    <t>取得年月日</t>
  </si>
  <si>
    <t>地域コード</t>
  </si>
  <si>
    <t>ライセンスNo.</t>
  </si>
  <si>
    <t>出場経歴</t>
  </si>
  <si>
    <t>蜂須賀</t>
  </si>
  <si>
    <t>Ｄ</t>
  </si>
  <si>
    <t>１位</t>
  </si>
  <si>
    <t>広島</t>
  </si>
  <si>
    <t>Ｄ</t>
  </si>
  <si>
    <t>島根</t>
  </si>
  <si>
    <t>Ｄ</t>
  </si>
  <si>
    <t>山口</t>
  </si>
  <si>
    <t>Ｄ</t>
  </si>
  <si>
    <t>ナビゲーター</t>
  </si>
  <si>
    <t>フリガナ</t>
  </si>
  <si>
    <t>ﾔﾏﾀﾞ ﾊﾅｺ</t>
  </si>
  <si>
    <t>山田 花子</t>
  </si>
  <si>
    <t>123456789012</t>
  </si>
  <si>
    <t>裏面・入力</t>
  </si>
  <si>
    <t>登録番号</t>
  </si>
  <si>
    <t>愛媛500 あ0000</t>
  </si>
  <si>
    <t>通称名</t>
  </si>
  <si>
    <t>ランサー</t>
  </si>
  <si>
    <t>型式</t>
  </si>
  <si>
    <t>E-CE9A</t>
  </si>
  <si>
    <t>排気量</t>
  </si>
  <si>
    <t>JAF登録</t>
  </si>
  <si>
    <t>JM-148</t>
  </si>
  <si>
    <t>タイヤ</t>
  </si>
  <si>
    <t>F・銘柄</t>
  </si>
  <si>
    <t>BS RE460R</t>
  </si>
  <si>
    <t>F・サイズ</t>
  </si>
  <si>
    <t>195/65-R15</t>
  </si>
  <si>
    <t>R・銘柄</t>
  </si>
  <si>
    <t>R・サイズ</t>
  </si>
  <si>
    <t>F・ホイール</t>
  </si>
  <si>
    <t>ハート</t>
  </si>
  <si>
    <t>R・ホイール</t>
  </si>
  <si>
    <t>ハート</t>
  </si>
  <si>
    <t>F・ショック</t>
  </si>
  <si>
    <t>K・Y・B</t>
  </si>
  <si>
    <t>R・ショック</t>
  </si>
  <si>
    <t>F・スプリング</t>
  </si>
  <si>
    <t>キャロッセ</t>
  </si>
  <si>
    <t>R・スプリング</t>
  </si>
  <si>
    <t>ステアリング</t>
  </si>
  <si>
    <t>ナルディ</t>
  </si>
  <si>
    <t>ヘッドランプバルブ</t>
  </si>
  <si>
    <t>ノーマル</t>
  </si>
  <si>
    <t>ラリーコンピュータ</t>
  </si>
  <si>
    <t>JX555Exp</t>
  </si>
  <si>
    <t>乗車定員</t>
  </si>
  <si>
    <t>保険会社</t>
  </si>
  <si>
    <t>あやしい保険屋</t>
  </si>
  <si>
    <t>保険期間（開始）</t>
  </si>
  <si>
    <t>証券No.</t>
  </si>
  <si>
    <t>123456780123</t>
  </si>
  <si>
    <t>対人賠償額</t>
  </si>
  <si>
    <t>無制限</t>
  </si>
  <si>
    <t>中国・四国地区ラリー競技</t>
  </si>
  <si>
    <t>統一参加申込書</t>
  </si>
  <si>
    <t>年</t>
  </si>
  <si>
    <t>月</t>
  </si>
  <si>
    <t>日</t>
  </si>
  <si>
    <t>競技運転者（ﾄﾞﾗｲﾊﾞｰ及びﾅﾋﾞｹﾞｰﾀｰ）をかねる場合は不要です。</t>
  </si>
  <si>
    <t>参加ライセンスNO.</t>
  </si>
  <si>
    <t>クラブ印</t>
  </si>
  <si>
    <t>参加者氏名</t>
  </si>
  <si>
    <t>国内</t>
  </si>
  <si>
    <t>国際</t>
  </si>
  <si>
    <t>参加車両名</t>
  </si>
  <si>
    <t>（20字以内で記入）</t>
  </si>
  <si>
    <t>ドライバー</t>
  </si>
  <si>
    <t>フリガナ</t>
  </si>
  <si>
    <t>性別</t>
  </si>
  <si>
    <t>男・女</t>
  </si>
  <si>
    <t>ドライバーの出場経歴</t>
  </si>
  <si>
    <t>Rh</t>
  </si>
  <si>
    <t>クラブ</t>
  </si>
  <si>
    <t>格式</t>
  </si>
  <si>
    <t>順位</t>
  </si>
  <si>
    <t>+</t>
  </si>
  <si>
    <t>-</t>
  </si>
  <si>
    <t>現住所</t>
  </si>
  <si>
    <t>〒</t>
  </si>
  <si>
    <t>職業又は</t>
  </si>
  <si>
    <t>勤務先</t>
  </si>
  <si>
    <t>運転</t>
  </si>
  <si>
    <t>種別</t>
  </si>
  <si>
    <t>No.</t>
  </si>
  <si>
    <t>免許証</t>
  </si>
  <si>
    <t>競技</t>
  </si>
  <si>
    <t>Ａ・Ｂ・Ｃ</t>
  </si>
  <si>
    <t>地域</t>
  </si>
  <si>
    <t>No.</t>
  </si>
  <si>
    <t>ナビゲーターの出場経歴</t>
  </si>
  <si>
    <t>主催者記入欄</t>
  </si>
  <si>
    <t>受付日</t>
  </si>
  <si>
    <t>受付No.</t>
  </si>
  <si>
    <t>参加料</t>
  </si>
  <si>
    <t>保  険</t>
  </si>
  <si>
    <t>＊コピー使用は可。（但し、サイズの変更は不可とする）</t>
  </si>
  <si>
    <t>車輌申告書</t>
  </si>
  <si>
    <t>車検員記入欄</t>
  </si>
  <si>
    <t>登録番号</t>
  </si>
  <si>
    <t>ゼッケン</t>
  </si>
  <si>
    <t>車検結果</t>
  </si>
  <si>
    <t>合格</t>
  </si>
  <si>
    <t>過給器</t>
  </si>
  <si>
    <t>有・無</t>
  </si>
  <si>
    <t>JAF公認</t>
  </si>
  <si>
    <t>不合格</t>
  </si>
  <si>
    <t>銘柄</t>
  </si>
  <si>
    <t>　</t>
  </si>
  <si>
    <t>車　検　項　目</t>
  </si>
  <si>
    <t>合否</t>
  </si>
  <si>
    <t>運転免許証</t>
  </si>
  <si>
    <t>車検証</t>
  </si>
  <si>
    <t>ラリー保険</t>
  </si>
  <si>
    <t>灯火類</t>
  </si>
  <si>
    <t>服装</t>
  </si>
  <si>
    <t>消化器</t>
  </si>
  <si>
    <t>シャーシ関係</t>
  </si>
  <si>
    <t>非常用信号灯</t>
  </si>
  <si>
    <t>三角停止版</t>
  </si>
  <si>
    <t>けん引ロープ</t>
  </si>
  <si>
    <t>赤色灯</t>
  </si>
  <si>
    <t>救急薬品</t>
  </si>
  <si>
    <t>＊主催者で加入＊</t>
  </si>
  <si>
    <t>改造車検</t>
  </si>
  <si>
    <t>タイプ</t>
  </si>
  <si>
    <t>補助前照灯の取付内容</t>
  </si>
  <si>
    <t>取り付けの有無</t>
  </si>
  <si>
    <t>有　　　・　　　無</t>
  </si>
  <si>
    <t>明るさ</t>
  </si>
  <si>
    <t>１万カンデラ以下・１万カンデラ以上</t>
  </si>
  <si>
    <t>金　額</t>
  </si>
  <si>
    <t>誓　　約　　書</t>
  </si>
  <si>
    <t>＊参加者で加入＊</t>
  </si>
  <si>
    <t>保険期間</t>
  </si>
  <si>
    <t>参加者署名</t>
  </si>
  <si>
    <t>親権者署名（20才未満の場合）</t>
  </si>
  <si>
    <t>Dr.署名</t>
  </si>
  <si>
    <t>Nv.署名</t>
  </si>
  <si>
    <t>2004.3.17 修正</t>
  </si>
  <si>
    <t>チェック項目追加</t>
  </si>
  <si>
    <t>分類</t>
  </si>
  <si>
    <t>123456789012</t>
  </si>
  <si>
    <t>FA･FB･FC･A･B･C</t>
  </si>
  <si>
    <t>自宅電話番号</t>
  </si>
  <si>
    <t>９９９－９９９－９９９９</t>
  </si>
  <si>
    <t>勤務先電話番号</t>
  </si>
  <si>
    <t>携帯電話番号</t>
  </si>
  <si>
    <t>メールアドレス</t>
  </si>
  <si>
    <t>自宅℡</t>
  </si>
  <si>
    <t>携帯℡</t>
  </si>
  <si>
    <t>０９０－９９９９－９９９９</t>
  </si>
  <si>
    <t>勤務℡</t>
  </si>
  <si>
    <t>年齢</t>
  </si>
  <si>
    <t>生年
月日</t>
  </si>
  <si>
    <t>中型</t>
  </si>
  <si>
    <t>rally@jmrc-chugoku.com</t>
  </si>
  <si>
    <t>rally@jmrc-shikoku.com</t>
  </si>
  <si>
    <t>許可証</t>
  </si>
  <si>
    <t>入力例</t>
  </si>
  <si>
    <t>広島県</t>
  </si>
  <si>
    <r>
      <t>丸で囲む選択項目は必要に応じて各シートで丸図形を選択／移動させてご使用ください。</t>
    </r>
    <r>
      <rPr>
        <sz val="11"/>
        <color indexed="10"/>
        <rFont val="ＭＳ Ｐゴシック"/>
        <family val="3"/>
      </rPr>
      <t>（シートの保護解除が必要）</t>
    </r>
  </si>
  <si>
    <t>2008.3.17 修正</t>
  </si>
  <si>
    <t>誓約文変更により、全体的に見直し（携帯やメアドの追加）</t>
  </si>
  <si>
    <t>タイヤ</t>
  </si>
  <si>
    <t>Ｆ</t>
  </si>
  <si>
    <t>Ｒ</t>
  </si>
  <si>
    <t>タイヤホイール</t>
  </si>
  <si>
    <t>ショックアブソーバー</t>
  </si>
  <si>
    <t>スプリング</t>
  </si>
  <si>
    <t>ステアリングホイール</t>
  </si>
  <si>
    <t>ヘッドランプバルブ</t>
  </si>
  <si>
    <t>ラリーコンピューター</t>
  </si>
  <si>
    <t>ライセンス</t>
  </si>
  <si>
    <t>ロールバー</t>
  </si>
  <si>
    <t>シートベルト</t>
  </si>
  <si>
    <t>ヘルメット</t>
  </si>
  <si>
    <t>サインボード</t>
  </si>
  <si>
    <r>
      <t>　</t>
    </r>
    <r>
      <rPr>
        <sz val="7"/>
        <rFont val="ＭＳ ゴシック"/>
        <family val="3"/>
      </rPr>
      <t>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社団法人日本自動車連盟（ＪＡＦ）をはじめ競技関係者（団体および個人）の方々に対していかなる責任も追及することはいたしません。
　以上、誓約いたします。</t>
    </r>
    <r>
      <rPr>
        <sz val="8"/>
        <rFont val="ＭＳ ゴシック"/>
        <family val="3"/>
      </rPr>
      <t>　　　　　　　　　　　　　　　　　　　　年　　　　月　　　　日</t>
    </r>
  </si>
  <si>
    <t>㊞</t>
  </si>
  <si>
    <t>入力シート以外はパスワードが設定されていないので、上記方法で解除されます。入力シートのパスワードは1234です。</t>
  </si>
  <si>
    <t>クラス</t>
  </si>
  <si>
    <t>RB ･ RF
RJ ･ RN</t>
  </si>
  <si>
    <t>ゼッケン</t>
  </si>
  <si>
    <t>～</t>
  </si>
  <si>
    <t>ドライバー</t>
  </si>
  <si>
    <t>フリガナ</t>
  </si>
  <si>
    <t>Rh</t>
  </si>
  <si>
    <t>クラブ</t>
  </si>
  <si>
    <t>+</t>
  </si>
  <si>
    <t>-</t>
  </si>
  <si>
    <t>〒</t>
  </si>
  <si>
    <t>E-Mail</t>
  </si>
  <si>
    <t>No.</t>
  </si>
  <si>
    <t>Ａ・Ｂ・Ｃ</t>
  </si>
  <si>
    <t>No.</t>
  </si>
  <si>
    <t>ナビゲーター</t>
  </si>
  <si>
    <t>フリガナ</t>
  </si>
  <si>
    <t>年月</t>
  </si>
  <si>
    <t>タイヤ</t>
  </si>
  <si>
    <t>Ｆ</t>
  </si>
  <si>
    <t>サイズ</t>
  </si>
  <si>
    <t>　</t>
  </si>
  <si>
    <t>Ｒ</t>
  </si>
  <si>
    <t>ライセンス</t>
  </si>
  <si>
    <t>サイズ</t>
  </si>
  <si>
    <t>タイヤホイール</t>
  </si>
  <si>
    <t>ショックアブソーバー</t>
  </si>
  <si>
    <t>ロールバー</t>
  </si>
  <si>
    <t>シートベルト</t>
  </si>
  <si>
    <t>ヘルメット</t>
  </si>
  <si>
    <t>スプリング</t>
  </si>
  <si>
    <t>ステアリングホイール</t>
  </si>
  <si>
    <t>サインボード</t>
  </si>
  <si>
    <t>ヘッドランプバルブ</t>
  </si>
  <si>
    <t>ラリーコンピューター</t>
  </si>
  <si>
    <t>タイプ</t>
  </si>
  <si>
    <t>cc</t>
  </si>
  <si>
    <t>ロールバー　　スプリング　　シート　　ベルト　　乗車定員( 名)</t>
  </si>
  <si>
    <t>歳</t>
  </si>
  <si>
    <t>年　月　日生</t>
  </si>
  <si>
    <t>年　月　日生</t>
  </si>
  <si>
    <t>取得
年月</t>
  </si>
  <si>
    <t>クラス</t>
  </si>
  <si>
    <t>RB ･ RF
RJ ･ RN</t>
  </si>
  <si>
    <t>ゼッケン</t>
  </si>
  <si>
    <t>～</t>
  </si>
  <si>
    <t>E-Mail</t>
  </si>
  <si>
    <t>ナビゲーター</t>
  </si>
  <si>
    <t>フリガナ</t>
  </si>
  <si>
    <t>O</t>
  </si>
  <si>
    <t>保険加入状況</t>
  </si>
  <si>
    <t>スケルトン及びデータのシートを削除（原紙名に変更して元データは保存）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</si>
</sst>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ＨＧｺﾞｼｯｸE-PRO"/>
      <family val="3"/>
    </font>
    <font>
      <sz val="6"/>
      <name val="ＭＳ Ｐゴシック"/>
      <family val="3"/>
    </font>
    <font>
      <sz val="11"/>
      <name val="ＭＳ Ｐゴシック"/>
      <family val="3"/>
    </font>
    <font>
      <sz val="11"/>
      <name val="ＭＳ ゴシック"/>
      <family val="3"/>
    </font>
    <font>
      <sz val="16"/>
      <name val="ＭＳ ゴシック"/>
      <family val="3"/>
    </font>
    <font>
      <sz val="14"/>
      <name val="ＭＳ ゴシック"/>
      <family val="3"/>
    </font>
    <font>
      <sz val="22"/>
      <name val="ＭＳ ゴシック"/>
      <family val="3"/>
    </font>
    <font>
      <sz val="8"/>
      <name val="ＭＳ ゴシック"/>
      <family val="3"/>
    </font>
    <font>
      <sz val="12"/>
      <name val="ＭＳ ゴシック"/>
      <family val="3"/>
    </font>
    <font>
      <sz val="6"/>
      <name val="ＭＳ ゴシック"/>
      <family val="3"/>
    </font>
    <font>
      <sz val="18"/>
      <name val="ＭＳ ゴシック"/>
      <family val="3"/>
    </font>
    <font>
      <sz val="9"/>
      <name val="ＭＳ ゴシック"/>
      <family val="3"/>
    </font>
    <font>
      <sz val="10"/>
      <name val="ＭＳ ゴシック"/>
      <family val="3"/>
    </font>
    <font>
      <sz val="7"/>
      <name val="ＭＳ ゴシック"/>
      <family val="3"/>
    </font>
    <font>
      <strike/>
      <sz val="11"/>
      <name val="ＭＳ Ｐゴシック"/>
      <family val="3"/>
    </font>
    <font>
      <sz val="11"/>
      <color indexed="10"/>
      <name val="ＭＳ Ｐゴシック"/>
      <family val="3"/>
    </font>
  </fonts>
  <fills count="3">
    <fill>
      <patternFill/>
    </fill>
    <fill>
      <patternFill patternType="gray125"/>
    </fill>
    <fill>
      <patternFill patternType="solid">
        <fgColor indexed="22"/>
        <bgColor indexed="64"/>
      </patternFill>
    </fill>
  </fills>
  <borders count="94">
    <border>
      <left/>
      <right/>
      <top/>
      <bottom/>
      <diagonal/>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dashed"/>
      <right>
        <color indexed="63"/>
      </right>
      <top style="dashed"/>
      <bottom style="dashed"/>
    </border>
    <border>
      <left style="dashed"/>
      <right style="dashed"/>
      <top style="dashed"/>
      <bottom>
        <color indexed="63"/>
      </bottom>
    </border>
    <border>
      <left style="dashed"/>
      <right style="dashed"/>
      <top style="dashed"/>
      <bottom style="dashed"/>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style="thin"/>
      <right style="thin"/>
      <top style="thin"/>
      <bottom>
        <color indexed="63"/>
      </bottom>
    </border>
    <border>
      <left>
        <color indexed="63"/>
      </left>
      <right>
        <color indexed="63"/>
      </right>
      <top style="dashed"/>
      <bottom>
        <color indexed="63"/>
      </bottom>
    </border>
    <border>
      <left style="thin"/>
      <right style="thin"/>
      <top>
        <color indexed="63"/>
      </top>
      <bottom style="dashed"/>
    </border>
    <border>
      <left style="thin"/>
      <right style="medium"/>
      <top style="thin"/>
      <bottom style="thin"/>
    </border>
    <border>
      <left>
        <color indexed="63"/>
      </left>
      <right>
        <color indexed="63"/>
      </right>
      <top>
        <color indexed="63"/>
      </top>
      <bottom style="medium"/>
    </border>
    <border>
      <left style="thin"/>
      <right style="thin"/>
      <top style="dashed"/>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style="dotted"/>
      <top style="thin"/>
      <bottom>
        <color indexed="63"/>
      </bottom>
    </border>
    <border>
      <left style="thin"/>
      <right style="dotted"/>
      <top>
        <color indexed="63"/>
      </top>
      <bottom style="thin"/>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dotted"/>
      <right style="dotted"/>
      <top style="medium"/>
      <bottom>
        <color indexed="63"/>
      </bottom>
    </border>
    <border>
      <left style="dotted"/>
      <right style="dotted"/>
      <top>
        <color indexed="63"/>
      </top>
      <bottom style="medium"/>
    </border>
    <border>
      <left>
        <color indexed="63"/>
      </left>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dotted"/>
      <right style="medium"/>
      <top style="medium"/>
      <bottom>
        <color indexed="63"/>
      </bottom>
    </border>
    <border>
      <left style="dotted"/>
      <right style="medium"/>
      <top>
        <color indexed="63"/>
      </top>
      <bottom style="medium"/>
    </border>
    <border>
      <left style="medium"/>
      <right style="dotted"/>
      <top style="medium"/>
      <bottom>
        <color indexed="63"/>
      </bottom>
    </border>
    <border>
      <left style="medium"/>
      <right style="dotted"/>
      <top>
        <color indexed="63"/>
      </top>
      <bottom style="medium"/>
    </border>
    <border>
      <left style="thin"/>
      <right style="dotted"/>
      <top>
        <color indexed="63"/>
      </top>
      <bottom style="medium"/>
    </border>
    <border>
      <left style="dotted"/>
      <right>
        <color indexed="63"/>
      </right>
      <top>
        <color indexed="63"/>
      </top>
      <bottom>
        <color indexed="63"/>
      </bottom>
    </border>
    <border>
      <left style="dotted"/>
      <right>
        <color indexed="63"/>
      </right>
      <top>
        <color indexed="63"/>
      </top>
      <bottom style="medium"/>
    </border>
    <border>
      <left style="thin"/>
      <right>
        <color indexed="63"/>
      </right>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style="thin"/>
      <top>
        <color indexed="63"/>
      </top>
      <bottom style="medium"/>
    </border>
    <border>
      <left style="medium"/>
      <right style="thin"/>
      <top style="thin"/>
      <bottom style="thin"/>
    </border>
    <border>
      <left style="thin"/>
      <right style="thin"/>
      <top style="thin"/>
      <bottom style="medium"/>
    </border>
    <border>
      <left style="thin"/>
      <right style="medium"/>
      <top style="thin"/>
      <bottom style="medium"/>
    </border>
    <border>
      <left style="dotted"/>
      <right style="medium"/>
      <top style="thin"/>
      <bottom>
        <color indexed="63"/>
      </bottom>
    </border>
    <border>
      <left style="medium"/>
      <right style="thin"/>
      <top style="thin"/>
      <bottom style="medium"/>
    </border>
    <border>
      <left>
        <color indexed="63"/>
      </left>
      <right style="thin"/>
      <top>
        <color indexed="63"/>
      </top>
      <bottom style="dotted"/>
    </border>
    <border>
      <left style="dotted"/>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style="dotted"/>
      <bottom>
        <color indexed="63"/>
      </bottom>
    </border>
    <border>
      <left style="medium"/>
      <right style="thin"/>
      <top>
        <color indexed="63"/>
      </top>
      <bottom style="thin"/>
    </border>
    <border>
      <left style="medium"/>
      <right style="thin"/>
      <top style="thin"/>
      <bottom>
        <color indexed="63"/>
      </bottom>
    </border>
    <border>
      <left style="thin"/>
      <right>
        <color indexed="63"/>
      </right>
      <top style="thin"/>
      <bottom style="dotted"/>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vertical="center"/>
    </xf>
    <xf numFmtId="0" fontId="7" fillId="0" borderId="1" xfId="0" applyFont="1" applyBorder="1" applyAlignment="1">
      <alignment vertical="center"/>
    </xf>
    <xf numFmtId="0" fontId="3" fillId="0" borderId="0" xfId="0" applyFont="1" applyAlignment="1">
      <alignment/>
    </xf>
    <xf numFmtId="0" fontId="10" fillId="0" borderId="0" xfId="0" applyFont="1" applyAlignment="1">
      <alignment/>
    </xf>
    <xf numFmtId="0" fontId="3" fillId="0" borderId="0" xfId="0" applyFont="1" applyAlignment="1">
      <alignment horizontal="center"/>
    </xf>
    <xf numFmtId="0" fontId="12" fillId="0" borderId="2" xfId="0" applyFont="1" applyBorder="1" applyAlignment="1">
      <alignment horizontal="center" vertical="center"/>
    </xf>
    <xf numFmtId="0" fontId="7" fillId="0" borderId="0" xfId="0" applyFont="1" applyBorder="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3" fillId="0" borderId="7" xfId="0" applyFont="1" applyBorder="1" applyAlignment="1">
      <alignment vertical="center"/>
    </xf>
    <xf numFmtId="0" fontId="3" fillId="0" borderId="8" xfId="0" applyFont="1" applyFill="1" applyBorder="1" applyAlignment="1">
      <alignment/>
    </xf>
    <xf numFmtId="0" fontId="3" fillId="2" borderId="9" xfId="0" applyFont="1" applyFill="1" applyBorder="1" applyAlignment="1">
      <alignment/>
    </xf>
    <xf numFmtId="0" fontId="3" fillId="2" borderId="7" xfId="0" applyFont="1" applyFill="1" applyBorder="1" applyAlignment="1">
      <alignment/>
    </xf>
    <xf numFmtId="0" fontId="3" fillId="2" borderId="8" xfId="0" applyFont="1" applyFill="1" applyBorder="1" applyAlignment="1">
      <alignment/>
    </xf>
    <xf numFmtId="0" fontId="3" fillId="2" borderId="10" xfId="0" applyFont="1" applyFill="1" applyBorder="1" applyAlignment="1">
      <alignment horizontal="distributed"/>
    </xf>
    <xf numFmtId="0" fontId="3" fillId="0" borderId="7" xfId="0" applyFont="1" applyFill="1" applyBorder="1" applyAlignment="1">
      <alignment/>
    </xf>
    <xf numFmtId="0" fontId="3" fillId="2" borderId="11" xfId="0" applyFont="1" applyFill="1" applyBorder="1" applyAlignment="1">
      <alignment horizontal="distributed"/>
    </xf>
    <xf numFmtId="0" fontId="5" fillId="0" borderId="0" xfId="0" applyFont="1" applyAlignment="1">
      <alignment vertical="center"/>
    </xf>
    <xf numFmtId="0" fontId="6" fillId="0" borderId="0" xfId="0" applyFont="1" applyAlignment="1">
      <alignment vertical="center"/>
    </xf>
    <xf numFmtId="0" fontId="9" fillId="0" borderId="0" xfId="0" applyFont="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0" xfId="0" applyFont="1" applyFill="1" applyAlignment="1">
      <alignment/>
    </xf>
    <xf numFmtId="0" fontId="4" fillId="2" borderId="0" xfId="0" applyFont="1" applyFill="1" applyAlignment="1">
      <alignment/>
    </xf>
    <xf numFmtId="0" fontId="3" fillId="2" borderId="7" xfId="0" applyFont="1" applyFill="1" applyBorder="1" applyAlignment="1">
      <alignment/>
    </xf>
    <xf numFmtId="0" fontId="3" fillId="2" borderId="8" xfId="0" applyFont="1" applyFill="1" applyBorder="1" applyAlignment="1">
      <alignment/>
    </xf>
    <xf numFmtId="57" fontId="3" fillId="2" borderId="2" xfId="0" applyNumberFormat="1" applyFont="1" applyFill="1" applyBorder="1" applyAlignment="1">
      <alignment/>
    </xf>
    <xf numFmtId="0" fontId="3" fillId="2" borderId="14" xfId="0" applyFont="1" applyFill="1" applyBorder="1" applyAlignment="1">
      <alignment horizontal="distributed"/>
    </xf>
    <xf numFmtId="0" fontId="3" fillId="2" borderId="13" xfId="0" applyFont="1" applyFill="1" applyBorder="1" applyAlignment="1">
      <alignment/>
    </xf>
    <xf numFmtId="0" fontId="3" fillId="2" borderId="2" xfId="0" applyFont="1" applyFill="1" applyBorder="1" applyAlignment="1">
      <alignment/>
    </xf>
    <xf numFmtId="57" fontId="3" fillId="2" borderId="0" xfId="0" applyNumberFormat="1" applyFont="1" applyFill="1" applyAlignment="1">
      <alignment/>
    </xf>
    <xf numFmtId="14" fontId="3" fillId="2" borderId="0" xfId="0" applyNumberFormat="1" applyFont="1" applyFill="1" applyAlignment="1">
      <alignment/>
    </xf>
    <xf numFmtId="22" fontId="3" fillId="2" borderId="0" xfId="0" applyNumberFormat="1" applyFont="1" applyFill="1" applyAlignment="1">
      <alignment/>
    </xf>
    <xf numFmtId="0" fontId="3" fillId="2" borderId="6" xfId="0" applyFont="1" applyFill="1" applyBorder="1" applyAlignment="1">
      <alignment/>
    </xf>
    <xf numFmtId="0" fontId="3" fillId="2" borderId="15" xfId="0" applyFont="1" applyFill="1" applyBorder="1" applyAlignment="1">
      <alignment/>
    </xf>
    <xf numFmtId="49" fontId="3" fillId="2" borderId="2" xfId="0" applyNumberFormat="1" applyFont="1" applyFill="1" applyBorder="1" applyAlignment="1">
      <alignment/>
    </xf>
    <xf numFmtId="49" fontId="3" fillId="2" borderId="15" xfId="0" applyNumberFormat="1" applyFont="1" applyFill="1" applyBorder="1" applyAlignment="1">
      <alignment/>
    </xf>
    <xf numFmtId="0" fontId="3" fillId="2" borderId="16" xfId="0" applyFont="1" applyFill="1" applyBorder="1" applyAlignment="1">
      <alignment horizontal="distributed"/>
    </xf>
    <xf numFmtId="0" fontId="5" fillId="2" borderId="0" xfId="0" applyFont="1" applyFill="1" applyAlignment="1">
      <alignment/>
    </xf>
    <xf numFmtId="0" fontId="3" fillId="2" borderId="2" xfId="0" applyFont="1" applyFill="1" applyBorder="1" applyAlignment="1">
      <alignment horizontal="distributed" vertical="center"/>
    </xf>
    <xf numFmtId="57" fontId="3" fillId="0" borderId="2" xfId="0" applyNumberFormat="1" applyFont="1" applyFill="1" applyBorder="1" applyAlignment="1" applyProtection="1">
      <alignment/>
      <protection locked="0"/>
    </xf>
    <xf numFmtId="0" fontId="3" fillId="0" borderId="13" xfId="0" applyFont="1" applyFill="1" applyBorder="1" applyAlignment="1" applyProtection="1">
      <alignment/>
      <protection locked="0"/>
    </xf>
    <xf numFmtId="0" fontId="3" fillId="0" borderId="2" xfId="0" applyFont="1" applyFill="1" applyBorder="1" applyAlignment="1" applyProtection="1">
      <alignment/>
      <protection locked="0"/>
    </xf>
    <xf numFmtId="0" fontId="3" fillId="0" borderId="15" xfId="0" applyFont="1" applyFill="1" applyBorder="1" applyAlignment="1" applyProtection="1">
      <alignment/>
      <protection locked="0"/>
    </xf>
    <xf numFmtId="49" fontId="3" fillId="0" borderId="2" xfId="0" applyNumberFormat="1" applyFont="1" applyFill="1" applyBorder="1" applyAlignment="1" applyProtection="1">
      <alignment/>
      <protection locked="0"/>
    </xf>
    <xf numFmtId="49" fontId="3" fillId="0" borderId="15" xfId="0" applyNumberFormat="1" applyFont="1" applyFill="1" applyBorder="1" applyAlignment="1" applyProtection="1">
      <alignment/>
      <protection locked="0"/>
    </xf>
    <xf numFmtId="0" fontId="14" fillId="0" borderId="0" xfId="0" applyFont="1" applyAlignment="1">
      <alignment/>
    </xf>
    <xf numFmtId="14" fontId="2" fillId="0" borderId="0" xfId="0" applyNumberFormat="1" applyFont="1" applyAlignment="1">
      <alignment/>
    </xf>
    <xf numFmtId="0" fontId="3" fillId="2" borderId="12" xfId="0" applyFont="1" applyFill="1" applyBorder="1" applyAlignment="1">
      <alignment horizontal="distributed" vertical="center"/>
    </xf>
    <xf numFmtId="0" fontId="3" fillId="2" borderId="17" xfId="0" applyFont="1" applyFill="1" applyBorder="1" applyAlignment="1">
      <alignment horizontal="distributed" vertical="center"/>
    </xf>
    <xf numFmtId="0" fontId="3" fillId="2" borderId="15" xfId="0" applyFont="1" applyFill="1" applyBorder="1" applyAlignment="1">
      <alignment horizontal="distributed" vertical="center"/>
    </xf>
    <xf numFmtId="0" fontId="12" fillId="0" borderId="2" xfId="0" applyNumberFormat="1" applyFont="1" applyBorder="1" applyAlignment="1">
      <alignment horizontal="right" vertical="center"/>
    </xf>
    <xf numFmtId="0" fontId="12" fillId="0" borderId="18" xfId="0" applyFont="1" applyBorder="1" applyAlignment="1">
      <alignment horizontal="center" vertical="center"/>
    </xf>
    <xf numFmtId="0" fontId="12" fillId="0" borderId="7" xfId="0" applyFont="1" applyBorder="1" applyAlignment="1">
      <alignment horizontal="center" vertical="center"/>
    </xf>
    <xf numFmtId="0" fontId="12" fillId="0" borderId="19" xfId="0" applyFont="1" applyBorder="1" applyAlignment="1">
      <alignment vertical="center"/>
    </xf>
    <xf numFmtId="0" fontId="12" fillId="0" borderId="19" xfId="0" applyFont="1" applyBorder="1" applyAlignment="1">
      <alignment/>
    </xf>
    <xf numFmtId="0" fontId="12" fillId="0" borderId="19" xfId="0" applyFont="1" applyBorder="1" applyAlignment="1">
      <alignment horizontal="right" vertical="center"/>
    </xf>
    <xf numFmtId="0" fontId="12" fillId="0" borderId="0" xfId="0" applyFont="1" applyAlignment="1">
      <alignment vertical="top" wrapText="1"/>
    </xf>
    <xf numFmtId="0" fontId="12" fillId="0" borderId="4" xfId="0" applyFont="1" applyBorder="1" applyAlignment="1">
      <alignment/>
    </xf>
    <xf numFmtId="0" fontId="12" fillId="0" borderId="0" xfId="0" applyFont="1" applyAlignment="1">
      <alignment/>
    </xf>
    <xf numFmtId="0" fontId="3" fillId="2" borderId="20" xfId="0" applyFont="1" applyFill="1" applyBorder="1" applyAlignment="1">
      <alignment horizontal="distributed" vertical="center"/>
    </xf>
    <xf numFmtId="0" fontId="12" fillId="0" borderId="8" xfId="0" applyFont="1" applyBorder="1" applyAlignment="1">
      <alignment horizontal="center" vertical="center"/>
    </xf>
    <xf numFmtId="0" fontId="12" fillId="0" borderId="2" xfId="0" applyFont="1" applyBorder="1" applyAlignment="1">
      <alignment/>
    </xf>
    <xf numFmtId="0" fontId="3" fillId="0" borderId="7" xfId="0" applyFont="1" applyFill="1" applyBorder="1" applyAlignment="1" applyProtection="1">
      <alignment/>
      <protection locked="0"/>
    </xf>
    <xf numFmtId="0" fontId="3" fillId="0" borderId="8" xfId="0" applyFont="1" applyFill="1" applyBorder="1" applyAlignment="1" applyProtection="1">
      <alignment/>
      <protection locked="0"/>
    </xf>
    <xf numFmtId="0" fontId="3" fillId="2" borderId="2" xfId="0" applyFont="1" applyFill="1" applyBorder="1" applyAlignment="1">
      <alignment horizontal="distributed" vertical="center"/>
    </xf>
    <xf numFmtId="0" fontId="3" fillId="2" borderId="15" xfId="0" applyFont="1" applyFill="1" applyBorder="1" applyAlignment="1">
      <alignment vertical="center" textRotation="255"/>
    </xf>
    <xf numFmtId="0" fontId="3" fillId="2" borderId="12" xfId="0" applyFont="1" applyFill="1" applyBorder="1" applyAlignment="1">
      <alignment/>
    </xf>
    <xf numFmtId="0" fontId="3" fillId="2" borderId="13" xfId="0" applyFont="1" applyFill="1" applyBorder="1" applyAlignment="1">
      <alignment/>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1" fillId="0" borderId="24" xfId="0" applyFont="1" applyBorder="1" applyAlignment="1">
      <alignment vertical="center"/>
    </xf>
    <xf numFmtId="0" fontId="11" fillId="0" borderId="2" xfId="0" applyFont="1" applyBorder="1" applyAlignment="1">
      <alignment vertical="center"/>
    </xf>
    <xf numFmtId="0" fontId="11" fillId="0" borderId="7"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2" fillId="0" borderId="2" xfId="0" applyFont="1" applyBorder="1" applyAlignment="1">
      <alignment vertical="center"/>
    </xf>
    <xf numFmtId="0" fontId="12" fillId="0" borderId="18" xfId="0" applyFont="1" applyBorder="1" applyAlignment="1">
      <alignment vertical="center"/>
    </xf>
    <xf numFmtId="0" fontId="12" fillId="0" borderId="2" xfId="0" applyFont="1" applyBorder="1" applyAlignment="1">
      <alignment horizontal="center" vertical="center"/>
    </xf>
    <xf numFmtId="0" fontId="11" fillId="0" borderId="18"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right" vertical="center"/>
    </xf>
    <xf numFmtId="0" fontId="3" fillId="0" borderId="33" xfId="0" applyFont="1" applyBorder="1" applyAlignment="1">
      <alignment horizontal="right" vertical="center"/>
    </xf>
    <xf numFmtId="0" fontId="3" fillId="0" borderId="3" xfId="0" applyFont="1" applyBorder="1" applyAlignment="1">
      <alignment horizontal="right" vertical="center"/>
    </xf>
    <xf numFmtId="0" fontId="3" fillId="0" borderId="34" xfId="0" applyFont="1" applyBorder="1" applyAlignment="1">
      <alignment horizontal="right" vertical="center"/>
    </xf>
    <xf numFmtId="0" fontId="10" fillId="0" borderId="35" xfId="0" applyFont="1" applyBorder="1" applyAlignment="1">
      <alignment horizontal="center" vertical="center"/>
    </xf>
    <xf numFmtId="0" fontId="3" fillId="0" borderId="35" xfId="0" applyFont="1" applyBorder="1" applyAlignment="1">
      <alignment horizontal="center" vertical="center"/>
    </xf>
    <xf numFmtId="0" fontId="10" fillId="0" borderId="36"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0" fontId="7" fillId="0" borderId="1" xfId="0" applyFont="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9" xfId="0" applyFont="1" applyBorder="1" applyAlignment="1">
      <alignment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37" xfId="0" applyFont="1" applyBorder="1" applyAlignment="1">
      <alignment vertical="center"/>
    </xf>
    <xf numFmtId="0" fontId="3" fillId="0" borderId="1"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vertical="center"/>
    </xf>
    <xf numFmtId="0" fontId="3" fillId="0" borderId="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36"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 xfId="0" applyFont="1" applyBorder="1" applyAlignment="1">
      <alignment vertical="center"/>
    </xf>
    <xf numFmtId="0" fontId="3" fillId="0" borderId="47" xfId="0" applyFont="1" applyBorder="1" applyAlignment="1">
      <alignment horizontal="center" vertical="center"/>
    </xf>
    <xf numFmtId="0" fontId="3" fillId="0" borderId="4"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12" fillId="0" borderId="47" xfId="0" applyFont="1" applyBorder="1" applyAlignment="1">
      <alignment horizontal="center" vertical="center" wrapText="1"/>
    </xf>
    <xf numFmtId="0" fontId="12" fillId="0" borderId="4" xfId="0" applyFont="1" applyBorder="1" applyAlignment="1">
      <alignment horizontal="center" vertical="center"/>
    </xf>
    <xf numFmtId="0" fontId="12" fillId="0" borderId="50"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34" xfId="0" applyFont="1" applyBorder="1" applyAlignment="1">
      <alignment horizontal="center" vertical="center"/>
    </xf>
    <xf numFmtId="0" fontId="5" fillId="0" borderId="4" xfId="0" applyFont="1" applyBorder="1" applyAlignment="1">
      <alignment horizontal="center" vertical="center"/>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37" xfId="0" applyFont="1" applyBorder="1" applyAlignment="1">
      <alignment horizontal="center" vertical="center"/>
    </xf>
    <xf numFmtId="0" fontId="3" fillId="0" borderId="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0"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12" fillId="0" borderId="58" xfId="0" applyFont="1" applyBorder="1" applyAlignment="1">
      <alignment vertical="center" wrapText="1"/>
    </xf>
    <xf numFmtId="0" fontId="12" fillId="0" borderId="59" xfId="0" applyFont="1" applyBorder="1" applyAlignment="1">
      <alignment vertical="center"/>
    </xf>
    <xf numFmtId="0" fontId="12" fillId="0" borderId="60" xfId="0" applyFont="1" applyBorder="1" applyAlignment="1">
      <alignment vertical="center"/>
    </xf>
    <xf numFmtId="0" fontId="11" fillId="0" borderId="47" xfId="0" applyFont="1" applyBorder="1" applyAlignment="1">
      <alignment horizontal="center" vertical="center"/>
    </xf>
    <xf numFmtId="0" fontId="11" fillId="0" borderId="51" xfId="0" applyFont="1" applyBorder="1" applyAlignment="1">
      <alignment horizontal="center" vertical="center"/>
    </xf>
    <xf numFmtId="0" fontId="11" fillId="0" borderId="5" xfId="0" applyFont="1" applyBorder="1" applyAlignment="1">
      <alignment horizontal="center" vertical="center"/>
    </xf>
    <xf numFmtId="0" fontId="11" fillId="0" borderId="37" xfId="0" applyFont="1" applyBorder="1" applyAlignment="1">
      <alignment horizontal="center" vertical="center"/>
    </xf>
    <xf numFmtId="0" fontId="7" fillId="0" borderId="24" xfId="0" applyFont="1" applyBorder="1" applyAlignment="1">
      <alignment vertical="center"/>
    </xf>
    <xf numFmtId="0" fontId="7" fillId="0" borderId="33" xfId="0" applyFont="1" applyBorder="1" applyAlignment="1">
      <alignment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11" fillId="0" borderId="6" xfId="0" applyFont="1" applyBorder="1" applyAlignment="1">
      <alignment horizontal="center" vertical="center"/>
    </xf>
    <xf numFmtId="0" fontId="11" fillId="0" borderId="22" xfId="0" applyFont="1" applyBorder="1" applyAlignment="1">
      <alignment horizontal="center" vertical="center"/>
    </xf>
    <xf numFmtId="0" fontId="3" fillId="0" borderId="34"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37" xfId="0" applyFont="1" applyBorder="1" applyAlignment="1">
      <alignment vertical="center"/>
    </xf>
    <xf numFmtId="0" fontId="3" fillId="0" borderId="24" xfId="0" applyFont="1" applyBorder="1" applyAlignment="1">
      <alignment horizontal="center" vertical="center"/>
    </xf>
    <xf numFmtId="0" fontId="3" fillId="0" borderId="3" xfId="0" applyFont="1" applyBorder="1" applyAlignment="1">
      <alignment horizontal="center" vertical="center"/>
    </xf>
    <xf numFmtId="0" fontId="4" fillId="0" borderId="53" xfId="0" applyFont="1" applyBorder="1" applyAlignment="1">
      <alignment horizontal="center" vertical="center"/>
    </xf>
    <xf numFmtId="0" fontId="4" fillId="0" borderId="19" xfId="0" applyFont="1" applyBorder="1" applyAlignment="1">
      <alignment horizontal="center" vertical="center"/>
    </xf>
    <xf numFmtId="0" fontId="3" fillId="0" borderId="23" xfId="0" applyFont="1" applyBorder="1" applyAlignment="1">
      <alignment vertical="center"/>
    </xf>
    <xf numFmtId="0" fontId="3" fillId="0" borderId="44" xfId="0" applyFont="1" applyBorder="1" applyAlignment="1">
      <alignment horizontal="center" vertical="center"/>
    </xf>
    <xf numFmtId="0" fontId="3"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2" xfId="0" applyFont="1" applyBorder="1" applyAlignment="1">
      <alignment horizontal="center" vertical="center"/>
    </xf>
    <xf numFmtId="0" fontId="3" fillId="0" borderId="2" xfId="0" applyFont="1" applyBorder="1" applyAlignment="1">
      <alignment vertical="center"/>
    </xf>
    <xf numFmtId="0" fontId="3" fillId="0" borderId="18"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horizontal="center" vertical="center"/>
    </xf>
    <xf numFmtId="0" fontId="3" fillId="0" borderId="53" xfId="0" applyFont="1" applyBorder="1" applyAlignment="1">
      <alignment horizontal="center" vertical="center"/>
    </xf>
    <xf numFmtId="0" fontId="11" fillId="0" borderId="69" xfId="0" applyFont="1" applyBorder="1" applyAlignment="1">
      <alignment horizontal="center" vertical="center"/>
    </xf>
    <xf numFmtId="0" fontId="11" fillId="0" borderId="66" xfId="0" applyFont="1" applyBorder="1" applyAlignment="1">
      <alignment horizontal="center" vertical="center"/>
    </xf>
    <xf numFmtId="0" fontId="12" fillId="0" borderId="48" xfId="0" applyFont="1" applyBorder="1" applyAlignment="1">
      <alignment horizontal="left" vertical="center" wrapText="1"/>
    </xf>
    <xf numFmtId="0" fontId="12" fillId="0" borderId="49" xfId="0" applyFont="1" applyBorder="1" applyAlignment="1">
      <alignment horizontal="left" vertical="center"/>
    </xf>
    <xf numFmtId="0" fontId="12" fillId="0" borderId="70" xfId="0" applyFont="1" applyBorder="1" applyAlignment="1">
      <alignment horizontal="left" vertical="center"/>
    </xf>
    <xf numFmtId="0" fontId="3" fillId="0" borderId="71" xfId="0" applyFont="1" applyBorder="1" applyAlignment="1">
      <alignment horizontal="center" vertical="center"/>
    </xf>
    <xf numFmtId="0" fontId="3" fillId="0" borderId="2" xfId="0" applyFont="1" applyBorder="1" applyAlignment="1">
      <alignment horizontal="center" vertical="center"/>
    </xf>
    <xf numFmtId="0" fontId="8" fillId="0" borderId="65" xfId="0" applyFont="1" applyBorder="1" applyAlignment="1">
      <alignment horizontal="center" vertical="center"/>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9" fillId="0" borderId="1" xfId="0" applyFont="1" applyBorder="1" applyAlignment="1">
      <alignment vertical="top"/>
    </xf>
    <xf numFmtId="0" fontId="9" fillId="0" borderId="24" xfId="0" applyFont="1" applyBorder="1" applyAlignment="1">
      <alignment vertical="top"/>
    </xf>
    <xf numFmtId="0" fontId="9" fillId="0" borderId="21" xfId="0" applyFont="1" applyBorder="1" applyAlignment="1">
      <alignment vertical="top"/>
    </xf>
    <xf numFmtId="0" fontId="9" fillId="0" borderId="5" xfId="0" applyFont="1" applyBorder="1" applyAlignment="1">
      <alignment vertical="top"/>
    </xf>
    <xf numFmtId="0" fontId="9" fillId="0" borderId="3" xfId="0" applyFont="1" applyBorder="1" applyAlignment="1">
      <alignment vertical="top"/>
    </xf>
    <xf numFmtId="0" fontId="9" fillId="0" borderId="37" xfId="0" applyFont="1" applyBorder="1" applyAlignment="1">
      <alignment vertical="top"/>
    </xf>
    <xf numFmtId="0" fontId="3" fillId="0" borderId="2" xfId="0" applyFont="1" applyBorder="1" applyAlignment="1">
      <alignment/>
    </xf>
    <xf numFmtId="0" fontId="12" fillId="0" borderId="25" xfId="0" applyFont="1" applyBorder="1" applyAlignment="1">
      <alignment horizontal="distributed" vertical="center"/>
    </xf>
    <xf numFmtId="0" fontId="7" fillId="0" borderId="0" xfId="0" applyFont="1" applyAlignment="1">
      <alignment vertical="top" wrapText="1"/>
    </xf>
    <xf numFmtId="0" fontId="8" fillId="0" borderId="69" xfId="0" applyFont="1" applyBorder="1" applyAlignment="1">
      <alignment horizontal="center" vertical="center"/>
    </xf>
    <xf numFmtId="0" fontId="8" fillId="0" borderId="66"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57" fontId="4" fillId="0" borderId="2"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12" fillId="0" borderId="1" xfId="0" applyFont="1" applyBorder="1" applyAlignment="1">
      <alignment horizontal="right"/>
    </xf>
    <xf numFmtId="0" fontId="12" fillId="0" borderId="24" xfId="0" applyFont="1" applyBorder="1" applyAlignment="1">
      <alignment horizontal="right"/>
    </xf>
    <xf numFmtId="0" fontId="12" fillId="0" borderId="21" xfId="0" applyFont="1" applyBorder="1" applyAlignment="1">
      <alignment horizontal="right"/>
    </xf>
    <xf numFmtId="0" fontId="12" fillId="0" borderId="5" xfId="0" applyFont="1" applyBorder="1" applyAlignment="1">
      <alignment horizontal="right"/>
    </xf>
    <xf numFmtId="0" fontId="12" fillId="0" borderId="3" xfId="0" applyFont="1" applyBorder="1" applyAlignment="1">
      <alignment horizontal="right"/>
    </xf>
    <xf numFmtId="0" fontId="12" fillId="0" borderId="37" xfId="0" applyFont="1" applyBorder="1" applyAlignment="1">
      <alignment horizontal="right"/>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72" xfId="0" applyFont="1" applyBorder="1" applyAlignment="1">
      <alignment vertical="center"/>
    </xf>
    <xf numFmtId="0" fontId="12" fillId="0" borderId="73" xfId="0" applyFont="1" applyBorder="1" applyAlignment="1">
      <alignment vertical="center"/>
    </xf>
    <xf numFmtId="0" fontId="12" fillId="0" borderId="7"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7" fillId="0" borderId="2" xfId="0" applyFont="1" applyBorder="1" applyAlignment="1">
      <alignment vertical="center"/>
    </xf>
    <xf numFmtId="0" fontId="7" fillId="0" borderId="18" xfId="0" applyFont="1" applyBorder="1" applyAlignment="1">
      <alignment vertical="center"/>
    </xf>
    <xf numFmtId="0" fontId="8" fillId="0" borderId="4" xfId="0" applyFont="1" applyBorder="1" applyAlignment="1">
      <alignment horizontal="center" vertical="center"/>
    </xf>
    <xf numFmtId="0" fontId="12" fillId="0" borderId="72"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3" xfId="0" applyFont="1" applyBorder="1" applyAlignment="1">
      <alignment horizontal="center" vertical="center"/>
    </xf>
    <xf numFmtId="0" fontId="12" fillId="0" borderId="7" xfId="0" applyFont="1" applyBorder="1" applyAlignment="1">
      <alignment vertical="center"/>
    </xf>
    <xf numFmtId="0" fontId="12" fillId="0" borderId="8" xfId="0" applyFont="1" applyBorder="1" applyAlignment="1">
      <alignment vertical="center"/>
    </xf>
    <xf numFmtId="57" fontId="3" fillId="0" borderId="1" xfId="0" applyNumberFormat="1" applyFont="1" applyBorder="1" applyAlignment="1">
      <alignment horizontal="right" vertical="center"/>
    </xf>
    <xf numFmtId="57" fontId="3" fillId="0" borderId="33" xfId="0" applyNumberFormat="1" applyFont="1" applyBorder="1" applyAlignment="1">
      <alignment horizontal="right" vertical="center"/>
    </xf>
    <xf numFmtId="57" fontId="3" fillId="0" borderId="5" xfId="0" applyNumberFormat="1" applyFont="1" applyBorder="1" applyAlignment="1">
      <alignment horizontal="right" vertical="center"/>
    </xf>
    <xf numFmtId="57" fontId="3" fillId="0" borderId="34" xfId="0" applyNumberFormat="1" applyFont="1" applyBorder="1" applyAlignment="1">
      <alignment horizontal="right" vertical="center"/>
    </xf>
    <xf numFmtId="57" fontId="3" fillId="0" borderId="24" xfId="0" applyNumberFormat="1" applyFont="1" applyBorder="1" applyAlignment="1">
      <alignment horizontal="right" vertical="center"/>
    </xf>
    <xf numFmtId="57" fontId="3" fillId="0" borderId="21" xfId="0" applyNumberFormat="1" applyFont="1" applyBorder="1" applyAlignment="1">
      <alignment horizontal="right" vertical="center"/>
    </xf>
    <xf numFmtId="57" fontId="3" fillId="0" borderId="3" xfId="0" applyNumberFormat="1" applyFont="1" applyBorder="1" applyAlignment="1">
      <alignment horizontal="right" vertical="center"/>
    </xf>
    <xf numFmtId="57" fontId="3" fillId="0" borderId="37" xfId="0" applyNumberFormat="1" applyFont="1" applyBorder="1" applyAlignment="1">
      <alignment horizontal="right" vertical="center"/>
    </xf>
    <xf numFmtId="57" fontId="3" fillId="0" borderId="47" xfId="0" applyNumberFormat="1" applyFont="1" applyBorder="1" applyAlignment="1">
      <alignment horizontal="right" vertical="center"/>
    </xf>
    <xf numFmtId="57" fontId="3" fillId="0" borderId="4" xfId="0" applyNumberFormat="1" applyFont="1" applyBorder="1" applyAlignment="1">
      <alignment horizontal="right" vertical="center"/>
    </xf>
    <xf numFmtId="57" fontId="3" fillId="0" borderId="51" xfId="0" applyNumberFormat="1" applyFont="1" applyBorder="1" applyAlignment="1">
      <alignment horizontal="right" vertical="center"/>
    </xf>
    <xf numFmtId="57" fontId="3" fillId="0" borderId="50" xfId="0" applyNumberFormat="1" applyFont="1" applyBorder="1" applyAlignment="1">
      <alignment horizontal="right" vertical="center"/>
    </xf>
    <xf numFmtId="0" fontId="3" fillId="0" borderId="4" xfId="0" applyFont="1" applyBorder="1" applyAlignment="1" applyProtection="1">
      <alignment vertical="center"/>
      <protection hidden="1"/>
    </xf>
    <xf numFmtId="0" fontId="3" fillId="0" borderId="47"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4"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19" xfId="0" applyFont="1" applyBorder="1" applyAlignment="1" applyProtection="1">
      <alignment vertical="center"/>
      <protection hidden="1"/>
    </xf>
    <xf numFmtId="0" fontId="3" fillId="0" borderId="36"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10" fillId="0" borderId="42"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10" fillId="0" borderId="35"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0" fontId="10" fillId="0" borderId="36"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12" fillId="0" borderId="58" xfId="0" applyFont="1" applyBorder="1" applyAlignment="1" applyProtection="1">
      <alignment vertical="center" wrapText="1"/>
      <protection hidden="1"/>
    </xf>
    <xf numFmtId="0" fontId="12" fillId="0" borderId="59" xfId="0" applyFont="1" applyBorder="1" applyAlignment="1" applyProtection="1">
      <alignment vertical="center"/>
      <protection hidden="1"/>
    </xf>
    <xf numFmtId="0" fontId="12" fillId="0" borderId="60" xfId="0" applyFont="1" applyBorder="1" applyAlignment="1" applyProtection="1">
      <alignment vertical="center"/>
      <protection hidden="1"/>
    </xf>
    <xf numFmtId="57" fontId="3" fillId="0" borderId="4" xfId="0" applyNumberFormat="1" applyFont="1" applyBorder="1" applyAlignment="1" applyProtection="1">
      <alignment horizontal="center" vertical="center"/>
      <protection hidden="1"/>
    </xf>
    <xf numFmtId="57" fontId="3" fillId="0" borderId="50" xfId="0" applyNumberFormat="1" applyFont="1" applyBorder="1" applyAlignment="1" applyProtection="1">
      <alignment horizontal="center" vertical="center"/>
      <protection hidden="1"/>
    </xf>
    <xf numFmtId="0" fontId="4" fillId="0" borderId="61" xfId="0" applyFont="1" applyBorder="1" applyAlignment="1" applyProtection="1">
      <alignment vertical="center"/>
      <protection hidden="1"/>
    </xf>
    <xf numFmtId="0" fontId="4" fillId="0" borderId="62" xfId="0" applyFont="1" applyBorder="1" applyAlignment="1" applyProtection="1">
      <alignment vertical="center"/>
      <protection hidden="1"/>
    </xf>
    <xf numFmtId="0" fontId="4" fillId="0" borderId="63" xfId="0" applyFont="1" applyBorder="1" applyAlignment="1" applyProtection="1">
      <alignment vertical="center"/>
      <protection hidden="1"/>
    </xf>
    <xf numFmtId="57" fontId="3" fillId="0" borderId="3" xfId="0" applyNumberFormat="1" applyFont="1" applyBorder="1" applyAlignment="1" applyProtection="1">
      <alignment horizontal="center" vertical="center"/>
      <protection hidden="1"/>
    </xf>
    <xf numFmtId="57" fontId="3" fillId="0" borderId="34" xfId="0" applyNumberFormat="1" applyFont="1" applyBorder="1" applyAlignment="1" applyProtection="1">
      <alignment horizontal="center" vertical="center"/>
      <protection hidden="1"/>
    </xf>
    <xf numFmtId="0" fontId="4" fillId="0" borderId="6"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22" xfId="0" applyFont="1" applyBorder="1" applyAlignment="1" applyProtection="1">
      <alignment vertical="center"/>
      <protection hidden="1"/>
    </xf>
    <xf numFmtId="0" fontId="3" fillId="0" borderId="21"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3" fillId="0" borderId="22" xfId="0" applyFont="1" applyBorder="1" applyAlignment="1" applyProtection="1">
      <alignment horizontal="center" vertical="center"/>
      <protection hidden="1"/>
    </xf>
    <xf numFmtId="0" fontId="4" fillId="0" borderId="5"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37" xfId="0" applyFont="1" applyBorder="1" applyAlignment="1" applyProtection="1">
      <alignment vertical="center"/>
      <protection hidden="1"/>
    </xf>
    <xf numFmtId="0" fontId="3" fillId="0" borderId="37" xfId="0" applyFont="1" applyBorder="1" applyAlignment="1" applyProtection="1">
      <alignment horizontal="center" vertical="center"/>
      <protection hidden="1"/>
    </xf>
    <xf numFmtId="0" fontId="3" fillId="0" borderId="34" xfId="0" applyFont="1" applyBorder="1" applyAlignment="1" applyProtection="1">
      <alignment vertical="center"/>
      <protection hidden="1"/>
    </xf>
    <xf numFmtId="0" fontId="3" fillId="0" borderId="25" xfId="0" applyFont="1" applyBorder="1" applyAlignment="1" applyProtection="1">
      <alignment vertical="center"/>
      <protection hidden="1"/>
    </xf>
    <xf numFmtId="0" fontId="3" fillId="0" borderId="8" xfId="0" applyFont="1" applyBorder="1" applyAlignment="1" applyProtection="1">
      <alignment vertical="center"/>
      <protection hidden="1"/>
    </xf>
    <xf numFmtId="0" fontId="12" fillId="0" borderId="2" xfId="0" applyFont="1" applyBorder="1" applyAlignment="1" applyProtection="1">
      <alignment vertical="center"/>
      <protection hidden="1"/>
    </xf>
    <xf numFmtId="0" fontId="12" fillId="0" borderId="18" xfId="0" applyFont="1" applyBorder="1" applyAlignment="1" applyProtection="1">
      <alignment vertical="center"/>
      <protection hidden="1"/>
    </xf>
    <xf numFmtId="0" fontId="11" fillId="0" borderId="65"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3" fillId="0" borderId="2" xfId="0" applyFont="1" applyBorder="1" applyAlignment="1" applyProtection="1">
      <alignment vertical="center"/>
      <protection hidden="1"/>
    </xf>
    <xf numFmtId="0" fontId="3" fillId="0" borderId="18" xfId="0" applyFont="1" applyBorder="1" applyAlignment="1" applyProtection="1">
      <alignment vertical="center"/>
      <protection hidden="1"/>
    </xf>
    <xf numFmtId="0" fontId="3" fillId="0" borderId="5" xfId="0" applyFont="1" applyBorder="1" applyAlignment="1" applyProtection="1">
      <alignment vertical="center"/>
      <protection hidden="1"/>
    </xf>
    <xf numFmtId="0" fontId="3" fillId="0" borderId="37" xfId="0" applyFont="1" applyBorder="1" applyAlignment="1" applyProtection="1">
      <alignment vertical="center"/>
      <protection hidden="1"/>
    </xf>
    <xf numFmtId="0" fontId="11" fillId="0" borderId="2" xfId="0" applyFont="1" applyBorder="1" applyAlignment="1" applyProtection="1">
      <alignment vertical="center"/>
      <protection hidden="1"/>
    </xf>
    <xf numFmtId="0" fontId="11" fillId="0" borderId="18"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24" xfId="0" applyFont="1" applyBorder="1" applyAlignment="1" applyProtection="1">
      <alignment vertical="center"/>
      <protection hidden="1"/>
    </xf>
    <xf numFmtId="0" fontId="3" fillId="0" borderId="21" xfId="0"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4" xfId="0" applyFont="1" applyBorder="1" applyAlignment="1" applyProtection="1">
      <alignment horizontal="right" vertical="center"/>
      <protection hidden="1"/>
    </xf>
    <xf numFmtId="0" fontId="3" fillId="0" borderId="33" xfId="0" applyFont="1" applyBorder="1" applyAlignment="1" applyProtection="1">
      <alignment horizontal="right"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 xfId="0" applyFont="1" applyBorder="1" applyAlignment="1" applyProtection="1">
      <alignment horizontal="right" vertical="center"/>
      <protection hidden="1"/>
    </xf>
    <xf numFmtId="0" fontId="3" fillId="0" borderId="34" xfId="0" applyFont="1" applyBorder="1" applyAlignment="1" applyProtection="1">
      <alignment horizontal="right" vertical="center"/>
      <protection hidden="1"/>
    </xf>
    <xf numFmtId="0" fontId="3" fillId="0" borderId="68"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11" fillId="0" borderId="69" xfId="0" applyFont="1" applyBorder="1" applyAlignment="1" applyProtection="1">
      <alignment horizontal="center" vertical="center"/>
      <protection hidden="1"/>
    </xf>
    <xf numFmtId="0" fontId="11" fillId="0" borderId="66" xfId="0" applyFont="1" applyBorder="1" applyAlignment="1" applyProtection="1">
      <alignment horizontal="center" vertical="center"/>
      <protection hidden="1"/>
    </xf>
    <xf numFmtId="0" fontId="3" fillId="0" borderId="66" xfId="0" applyFont="1" applyBorder="1" applyAlignment="1" applyProtection="1">
      <alignment vertical="center"/>
      <protection hidden="1"/>
    </xf>
    <xf numFmtId="0" fontId="3" fillId="0" borderId="67" xfId="0" applyFont="1" applyBorder="1" applyAlignment="1" applyProtection="1">
      <alignment vertical="center"/>
      <protection hidden="1"/>
    </xf>
    <xf numFmtId="0" fontId="12" fillId="0" borderId="48" xfId="0" applyFont="1" applyBorder="1" applyAlignment="1" applyProtection="1">
      <alignment horizontal="left" vertical="center" wrapText="1"/>
      <protection hidden="1"/>
    </xf>
    <xf numFmtId="0" fontId="12" fillId="0" borderId="49" xfId="0" applyFont="1" applyBorder="1" applyAlignment="1" applyProtection="1">
      <alignment horizontal="left" vertical="center"/>
      <protection hidden="1"/>
    </xf>
    <xf numFmtId="0" fontId="12" fillId="0" borderId="70" xfId="0" applyFont="1" applyBorder="1" applyAlignment="1" applyProtection="1">
      <alignment horizontal="left" vertical="center"/>
      <protection hidden="1"/>
    </xf>
    <xf numFmtId="57" fontId="3" fillId="0" borderId="1" xfId="0" applyNumberFormat="1" applyFont="1" applyBorder="1" applyAlignment="1" applyProtection="1">
      <alignment horizontal="center" vertical="center"/>
      <protection hidden="1"/>
    </xf>
    <xf numFmtId="57" fontId="3" fillId="0" borderId="24" xfId="0" applyNumberFormat="1" applyFont="1" applyBorder="1" applyAlignment="1" applyProtection="1">
      <alignment horizontal="center" vertical="center"/>
      <protection hidden="1"/>
    </xf>
    <xf numFmtId="57" fontId="3" fillId="0" borderId="21" xfId="0" applyNumberFormat="1" applyFont="1" applyBorder="1" applyAlignment="1" applyProtection="1">
      <alignment horizontal="center" vertical="center"/>
      <protection hidden="1"/>
    </xf>
    <xf numFmtId="57" fontId="3" fillId="0" borderId="33" xfId="0" applyNumberFormat="1" applyFont="1" applyBorder="1" applyAlignment="1" applyProtection="1">
      <alignment horizontal="center" vertical="center"/>
      <protection hidden="1"/>
    </xf>
    <xf numFmtId="57" fontId="3" fillId="0" borderId="5" xfId="0" applyNumberFormat="1" applyFont="1" applyBorder="1" applyAlignment="1" applyProtection="1">
      <alignment horizontal="center" vertical="center"/>
      <protection hidden="1"/>
    </xf>
    <xf numFmtId="57" fontId="3" fillId="0" borderId="37" xfId="0" applyNumberFormat="1" applyFont="1" applyBorder="1" applyAlignment="1" applyProtection="1">
      <alignment horizontal="center" vertical="center"/>
      <protection hidden="1"/>
    </xf>
    <xf numFmtId="0" fontId="11" fillId="0" borderId="7" xfId="0" applyFont="1" applyBorder="1" applyAlignment="1" applyProtection="1">
      <alignment vertical="center"/>
      <protection hidden="1"/>
    </xf>
    <xf numFmtId="0" fontId="11" fillId="0" borderId="25" xfId="0" applyFont="1" applyBorder="1" applyAlignment="1" applyProtection="1">
      <alignment vertical="center"/>
      <protection hidden="1"/>
    </xf>
    <xf numFmtId="0" fontId="11" fillId="0" borderId="26" xfId="0" applyFont="1" applyBorder="1" applyAlignment="1" applyProtection="1">
      <alignment vertical="center"/>
      <protection hidden="1"/>
    </xf>
    <xf numFmtId="0" fontId="3" fillId="0" borderId="44" xfId="0" applyFont="1" applyBorder="1" applyAlignment="1" applyProtection="1">
      <alignment horizontal="center" vertical="center"/>
      <protection hidden="1"/>
    </xf>
    <xf numFmtId="0" fontId="3" fillId="0" borderId="64" xfId="0" applyFont="1" applyBorder="1" applyAlignment="1" applyProtection="1">
      <alignment horizontal="center" vertical="center"/>
      <protection hidden="1"/>
    </xf>
    <xf numFmtId="0" fontId="3" fillId="2" borderId="55"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23" xfId="0" applyFont="1" applyFill="1" applyBorder="1" applyAlignment="1">
      <alignment horizontal="center" vertical="center"/>
    </xf>
    <xf numFmtId="0" fontId="7" fillId="2" borderId="80"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80" xfId="0" applyFont="1" applyFill="1" applyBorder="1" applyAlignment="1">
      <alignment vertical="center" textRotation="255"/>
    </xf>
    <xf numFmtId="0" fontId="7" fillId="2" borderId="13" xfId="0" applyFont="1" applyFill="1" applyBorder="1" applyAlignment="1">
      <alignment vertical="center" textRotation="255"/>
    </xf>
    <xf numFmtId="0" fontId="3" fillId="2" borderId="80" xfId="0" applyFont="1" applyFill="1" applyBorder="1" applyAlignment="1">
      <alignment vertical="center" textRotation="255"/>
    </xf>
    <xf numFmtId="0" fontId="3" fillId="2" borderId="13" xfId="0" applyFont="1" applyFill="1" applyBorder="1" applyAlignment="1">
      <alignment vertical="center" textRotation="255"/>
    </xf>
    <xf numFmtId="0" fontId="8" fillId="2" borderId="55" xfId="0" applyFont="1" applyFill="1" applyBorder="1" applyAlignment="1">
      <alignment horizontal="center" vertical="center" textRotation="255"/>
    </xf>
    <xf numFmtId="0" fontId="8" fillId="2" borderId="50" xfId="0" applyFont="1" applyFill="1" applyBorder="1" applyAlignment="1">
      <alignment horizontal="center" vertical="center" textRotation="255"/>
    </xf>
    <xf numFmtId="0" fontId="8" fillId="2" borderId="56" xfId="0" applyFont="1" applyFill="1" applyBorder="1" applyAlignment="1">
      <alignment horizontal="center" vertical="center" textRotation="255"/>
    </xf>
    <xf numFmtId="0" fontId="8" fillId="2" borderId="52" xfId="0" applyFont="1" applyFill="1" applyBorder="1" applyAlignment="1">
      <alignment horizontal="center" vertical="center" textRotation="255"/>
    </xf>
    <xf numFmtId="0" fontId="8" fillId="2" borderId="57" xfId="0" applyFont="1" applyFill="1" applyBorder="1" applyAlignment="1">
      <alignment horizontal="center" vertical="center" textRotation="255"/>
    </xf>
    <xf numFmtId="0" fontId="8" fillId="2" borderId="54" xfId="0" applyFont="1" applyFill="1" applyBorder="1" applyAlignment="1">
      <alignment horizontal="center" vertical="center" textRotation="255"/>
    </xf>
    <xf numFmtId="0" fontId="8" fillId="2" borderId="55" xfId="0" applyFont="1" applyFill="1" applyBorder="1" applyAlignment="1">
      <alignment horizontal="center" vertical="center"/>
    </xf>
    <xf numFmtId="0" fontId="8" fillId="2" borderId="50"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4" xfId="0" applyFont="1" applyFill="1" applyBorder="1" applyAlignment="1">
      <alignment horizontal="center" vertical="center"/>
    </xf>
    <xf numFmtId="0" fontId="8" fillId="2" borderId="81" xfId="0" applyFont="1" applyFill="1" applyBorder="1" applyAlignment="1">
      <alignment vertical="center" textRotation="255"/>
    </xf>
    <xf numFmtId="0" fontId="11" fillId="2" borderId="58" xfId="0" applyFont="1" applyFill="1" applyBorder="1" applyAlignment="1">
      <alignment horizontal="center" vertical="center"/>
    </xf>
    <xf numFmtId="0" fontId="8" fillId="2" borderId="82" xfId="0" applyFont="1" applyFill="1" applyBorder="1" applyAlignment="1">
      <alignment vertical="center" textRotation="255"/>
    </xf>
    <xf numFmtId="0" fontId="8" fillId="2" borderId="83"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5" xfId="0" applyFont="1" applyFill="1" applyBorder="1" applyAlignment="1">
      <alignment horizontal="distributed" vertical="center"/>
    </xf>
    <xf numFmtId="0" fontId="11" fillId="2" borderId="15" xfId="0" applyFont="1" applyFill="1" applyBorder="1" applyAlignment="1">
      <alignment horizontal="distributed" vertical="center"/>
    </xf>
    <xf numFmtId="0" fontId="8" fillId="2" borderId="82" xfId="0" applyFont="1" applyFill="1" applyBorder="1" applyAlignment="1">
      <alignment vertical="center"/>
    </xf>
    <xf numFmtId="0" fontId="11" fillId="2" borderId="13" xfId="0" applyFont="1" applyFill="1" applyBorder="1" applyAlignment="1">
      <alignment horizontal="distributed" vertical="center"/>
    </xf>
    <xf numFmtId="0" fontId="8" fillId="2" borderId="84" xfId="0" applyFont="1" applyFill="1" applyBorder="1" applyAlignment="1">
      <alignment vertical="center"/>
    </xf>
    <xf numFmtId="0" fontId="8" fillId="2" borderId="85" xfId="0" applyFont="1" applyFill="1" applyBorder="1" applyAlignment="1">
      <alignment vertical="center" textRotation="255"/>
    </xf>
    <xf numFmtId="0" fontId="11" fillId="2" borderId="86" xfId="0" applyFont="1" applyFill="1" applyBorder="1" applyAlignment="1">
      <alignment horizontal="center" vertical="center"/>
    </xf>
    <xf numFmtId="0" fontId="8" fillId="2" borderId="87" xfId="0" applyFont="1" applyFill="1" applyBorder="1" applyAlignment="1">
      <alignment vertical="center"/>
    </xf>
    <xf numFmtId="0" fontId="11" fillId="2" borderId="88" xfId="0" applyFont="1" applyFill="1" applyBorder="1" applyAlignment="1">
      <alignment horizontal="distributed" vertical="center"/>
    </xf>
    <xf numFmtId="0" fontId="9" fillId="2" borderId="80" xfId="0" applyFont="1" applyFill="1" applyBorder="1" applyAlignment="1">
      <alignment vertical="center" textRotation="255"/>
    </xf>
    <xf numFmtId="0" fontId="9" fillId="2" borderId="13" xfId="0" applyFont="1" applyFill="1" applyBorder="1" applyAlignment="1">
      <alignment vertical="center" textRotation="255"/>
    </xf>
    <xf numFmtId="0" fontId="9" fillId="2" borderId="15" xfId="0" applyFont="1" applyFill="1" applyBorder="1" applyAlignment="1">
      <alignment vertical="center" textRotation="255"/>
    </xf>
    <xf numFmtId="0" fontId="9" fillId="2" borderId="12" xfId="0" applyFont="1" applyFill="1" applyBorder="1" applyAlignment="1">
      <alignment vertical="center" textRotation="255"/>
    </xf>
    <xf numFmtId="57" fontId="9" fillId="2" borderId="80" xfId="0" applyNumberFormat="1" applyFont="1" applyFill="1" applyBorder="1" applyAlignment="1">
      <alignment horizontal="center" vertical="center" wrapText="1"/>
    </xf>
    <xf numFmtId="57" fontId="9" fillId="2" borderId="13" xfId="0" applyNumberFormat="1" applyFont="1" applyFill="1" applyBorder="1" applyAlignment="1">
      <alignment horizontal="center" vertical="center"/>
    </xf>
    <xf numFmtId="57" fontId="9" fillId="2" borderId="80" xfId="0" applyNumberFormat="1" applyFont="1" applyFill="1" applyBorder="1" applyAlignment="1">
      <alignment horizontal="center" vertical="center" textRotation="255"/>
    </xf>
    <xf numFmtId="57" fontId="9" fillId="2" borderId="13" xfId="0" applyNumberFormat="1" applyFont="1" applyFill="1" applyBorder="1" applyAlignment="1">
      <alignment horizontal="center" vertical="center" textRotation="255"/>
    </xf>
    <xf numFmtId="0" fontId="12" fillId="2" borderId="2" xfId="0" applyFont="1" applyFill="1" applyBorder="1" applyAlignment="1">
      <alignment horizontal="center" vertical="center"/>
    </xf>
    <xf numFmtId="0" fontId="11" fillId="2" borderId="2" xfId="0" applyFont="1" applyFill="1" applyBorder="1" applyAlignment="1">
      <alignment vertical="center" wrapText="1"/>
    </xf>
    <xf numFmtId="0" fontId="11" fillId="2" borderId="2" xfId="0" applyFont="1" applyFill="1" applyBorder="1" applyAlignment="1">
      <alignment vertical="center"/>
    </xf>
    <xf numFmtId="0" fontId="12" fillId="2" borderId="1" xfId="0" applyFont="1" applyFill="1" applyBorder="1" applyAlignment="1">
      <alignment horizontal="center" vertical="center" wrapText="1"/>
    </xf>
    <xf numFmtId="0" fontId="12" fillId="2" borderId="2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7" xfId="0" applyFont="1" applyFill="1" applyBorder="1" applyAlignment="1">
      <alignment horizontal="center" vertical="center"/>
    </xf>
    <xf numFmtId="0" fontId="7" fillId="2" borderId="1" xfId="0" applyFont="1" applyFill="1" applyBorder="1" applyAlignment="1">
      <alignment vertical="center"/>
    </xf>
    <xf numFmtId="0" fontId="7" fillId="2" borderId="6" xfId="0" applyFont="1" applyFill="1" applyBorder="1" applyAlignment="1">
      <alignment vertical="center"/>
    </xf>
    <xf numFmtId="0" fontId="12" fillId="2" borderId="15" xfId="0" applyFont="1" applyFill="1" applyBorder="1" applyAlignment="1">
      <alignment vertical="center" textRotation="255"/>
    </xf>
    <xf numFmtId="0" fontId="12" fillId="2" borderId="13" xfId="0" applyFont="1" applyFill="1" applyBorder="1" applyAlignment="1">
      <alignment vertical="center" textRotation="255"/>
    </xf>
    <xf numFmtId="0" fontId="7" fillId="2" borderId="15" xfId="0" applyFont="1" applyFill="1" applyBorder="1" applyAlignment="1">
      <alignment vertical="center"/>
    </xf>
    <xf numFmtId="0" fontId="7" fillId="2" borderId="13" xfId="0" applyFont="1" applyFill="1" applyBorder="1" applyAlignment="1">
      <alignment vertical="center"/>
    </xf>
    <xf numFmtId="57" fontId="9" fillId="2" borderId="15" xfId="0" applyNumberFormat="1" applyFont="1" applyFill="1" applyBorder="1" applyAlignment="1">
      <alignment horizontal="center" vertical="center" wrapText="1"/>
    </xf>
    <xf numFmtId="57" fontId="9" fillId="2" borderId="15" xfId="0" applyNumberFormat="1" applyFont="1" applyFill="1" applyBorder="1" applyAlignment="1">
      <alignment horizontal="center" vertical="center" textRotation="255"/>
    </xf>
    <xf numFmtId="0" fontId="3" fillId="2" borderId="88" xfId="0" applyFont="1" applyFill="1" applyBorder="1" applyAlignment="1">
      <alignment vertical="center" textRotation="255"/>
    </xf>
    <xf numFmtId="0" fontId="7" fillId="2" borderId="88" xfId="0" applyFont="1" applyFill="1" applyBorder="1" applyAlignment="1">
      <alignment vertical="center"/>
    </xf>
    <xf numFmtId="0" fontId="3" fillId="2" borderId="55" xfId="0" applyFont="1" applyFill="1" applyBorder="1" applyAlignment="1">
      <alignment horizontal="distributed" vertical="center"/>
    </xf>
    <xf numFmtId="0" fontId="3" fillId="2" borderId="51" xfId="0" applyFont="1" applyFill="1" applyBorder="1" applyAlignment="1">
      <alignment horizontal="distributed" vertical="center"/>
    </xf>
    <xf numFmtId="0" fontId="3" fillId="2" borderId="47"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89" xfId="0" applyFont="1" applyFill="1" applyBorder="1" applyAlignment="1">
      <alignment horizontal="distributed" vertical="center"/>
    </xf>
    <xf numFmtId="0" fontId="3" fillId="2" borderId="90" xfId="0" applyFont="1" applyFill="1" applyBorder="1" applyAlignment="1">
      <alignment horizontal="distributed" vertical="center"/>
    </xf>
    <xf numFmtId="0" fontId="3" fillId="2" borderId="56" xfId="0" applyFont="1" applyFill="1" applyBorder="1" applyAlignment="1">
      <alignment horizontal="distributed" vertical="center"/>
    </xf>
    <xf numFmtId="0" fontId="3" fillId="2" borderId="22"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18" xfId="0" applyFont="1" applyFill="1" applyBorder="1" applyAlignment="1">
      <alignment horizontal="distributed" vertical="center"/>
    </xf>
    <xf numFmtId="0" fontId="3" fillId="2" borderId="78" xfId="0" applyFont="1" applyFill="1" applyBorder="1" applyAlignment="1">
      <alignment horizontal="distributed" vertical="center"/>
    </xf>
    <xf numFmtId="0" fontId="3" fillId="2" borderId="37"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3" xfId="0" applyFont="1" applyFill="1" applyBorder="1" applyAlignment="1">
      <alignment horizontal="distributed" vertical="center"/>
    </xf>
    <xf numFmtId="0" fontId="7" fillId="2" borderId="91"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9" xfId="0" applyFont="1" applyFill="1" applyBorder="1" applyAlignment="1">
      <alignment horizontal="center" vertical="center"/>
    </xf>
    <xf numFmtId="0" fontId="13" fillId="2" borderId="2" xfId="0" applyFont="1" applyFill="1" applyBorder="1" applyAlignment="1">
      <alignment horizontal="center" vertical="center"/>
    </xf>
    <xf numFmtId="0" fontId="12" fillId="2" borderId="65"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2" xfId="0" applyFont="1" applyFill="1" applyBorder="1" applyAlignment="1">
      <alignment vertical="center"/>
    </xf>
    <xf numFmtId="0" fontId="12" fillId="2" borderId="79" xfId="0" applyFont="1" applyFill="1" applyBorder="1" applyAlignment="1">
      <alignment horizontal="distributed" vertical="center"/>
    </xf>
    <xf numFmtId="0" fontId="12" fillId="2" borderId="24" xfId="0" applyFont="1" applyFill="1" applyBorder="1" applyAlignment="1">
      <alignment horizontal="distributed" vertical="center"/>
    </xf>
    <xf numFmtId="0" fontId="12" fillId="2" borderId="21" xfId="0" applyFont="1" applyFill="1" applyBorder="1" applyAlignment="1">
      <alignment/>
    </xf>
    <xf numFmtId="0" fontId="12" fillId="2" borderId="2" xfId="0" applyFont="1" applyFill="1" applyBorder="1" applyAlignment="1">
      <alignment horizontal="center" vertical="center"/>
    </xf>
    <xf numFmtId="0" fontId="12" fillId="2" borderId="78" xfId="0" applyFont="1" applyFill="1" applyBorder="1" applyAlignment="1">
      <alignment horizontal="distributed" vertical="center"/>
    </xf>
    <xf numFmtId="0" fontId="12" fillId="2" borderId="3" xfId="0" applyFont="1" applyFill="1" applyBorder="1" applyAlignment="1">
      <alignment horizontal="distributed" vertical="center"/>
    </xf>
    <xf numFmtId="0" fontId="12" fillId="2" borderId="37" xfId="0" applyFont="1" applyFill="1" applyBorder="1" applyAlignment="1">
      <alignment/>
    </xf>
    <xf numFmtId="0" fontId="12" fillId="2" borderId="69" xfId="0" applyFont="1" applyFill="1" applyBorder="1" applyAlignment="1">
      <alignment horizontal="distributed" vertical="center"/>
    </xf>
    <xf numFmtId="0" fontId="12" fillId="2" borderId="66" xfId="0" applyFont="1" applyFill="1" applyBorder="1" applyAlignment="1">
      <alignment horizontal="distributed"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0" fontId="11" fillId="2" borderId="92" xfId="0" applyFont="1" applyFill="1" applyBorder="1" applyAlignment="1">
      <alignment vertical="center"/>
    </xf>
    <xf numFmtId="0" fontId="11" fillId="2" borderId="93" xfId="0" applyFont="1" applyFill="1" applyBorder="1" applyAlignment="1">
      <alignment vertical="center"/>
    </xf>
    <xf numFmtId="0" fontId="9" fillId="2" borderId="2" xfId="0" applyFont="1" applyFill="1" applyBorder="1" applyAlignment="1">
      <alignment vertical="center" textRotation="255"/>
    </xf>
    <xf numFmtId="0" fontId="8" fillId="2" borderId="91" xfId="0" applyFont="1" applyFill="1" applyBorder="1" applyAlignment="1">
      <alignment horizontal="center" vertical="center"/>
    </xf>
    <xf numFmtId="0" fontId="8" fillId="2" borderId="89" xfId="0" applyFont="1" applyFill="1" applyBorder="1" applyAlignment="1">
      <alignment horizontal="center" vertical="center"/>
    </xf>
    <xf numFmtId="0" fontId="8" fillId="2" borderId="90"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8"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7" xfId="0" applyFont="1" applyBorder="1" applyAlignment="1">
      <alignment/>
    </xf>
    <xf numFmtId="0" fontId="8" fillId="0" borderId="0" xfId="0" applyFont="1" applyAlignment="1">
      <alignment/>
    </xf>
    <xf numFmtId="0" fontId="12" fillId="0" borderId="72" xfId="0" applyFont="1" applyBorder="1" applyAlignment="1" applyProtection="1">
      <alignment vertical="center"/>
      <protection hidden="1"/>
    </xf>
    <xf numFmtId="0" fontId="12" fillId="0" borderId="73" xfId="0" applyFont="1" applyBorder="1" applyAlignment="1" applyProtection="1">
      <alignment vertical="center"/>
      <protection hidden="1"/>
    </xf>
    <xf numFmtId="0" fontId="12" fillId="0" borderId="72" xfId="0" applyFont="1" applyBorder="1" applyAlignment="1" applyProtection="1">
      <alignment horizontal="center" vertical="center"/>
      <protection hidden="1"/>
    </xf>
    <xf numFmtId="0" fontId="12" fillId="0" borderId="77" xfId="0" applyFont="1" applyBorder="1" applyAlignment="1" applyProtection="1">
      <alignment horizontal="center" vertical="center"/>
      <protection hidden="1"/>
    </xf>
    <xf numFmtId="0" fontId="12" fillId="0" borderId="73" xfId="0" applyFont="1" applyBorder="1" applyAlignment="1" applyProtection="1">
      <alignment horizontal="center" vertical="center"/>
      <protection hidden="1"/>
    </xf>
    <xf numFmtId="0" fontId="12" fillId="0" borderId="76" xfId="0" applyFont="1" applyBorder="1" applyAlignment="1" applyProtection="1">
      <alignment horizontal="center" vertical="center"/>
      <protection hidden="1"/>
    </xf>
    <xf numFmtId="0" fontId="12" fillId="0" borderId="2" xfId="0" applyNumberFormat="1" applyFont="1" applyBorder="1" applyAlignment="1" applyProtection="1">
      <alignment horizontal="right" vertical="center"/>
      <protection hidden="1"/>
    </xf>
    <xf numFmtId="0" fontId="12" fillId="0" borderId="7" xfId="0" applyFont="1" applyBorder="1" applyAlignment="1" applyProtection="1">
      <alignment vertical="center"/>
      <protection hidden="1"/>
    </xf>
    <xf numFmtId="0" fontId="12" fillId="0" borderId="8" xfId="0" applyFont="1" applyBorder="1" applyAlignment="1" applyProtection="1">
      <alignment vertical="center"/>
      <protection hidden="1"/>
    </xf>
    <xf numFmtId="0" fontId="12" fillId="0" borderId="18"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57" fontId="4" fillId="0" borderId="2"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0" fontId="4" fillId="0" borderId="66" xfId="0" applyFont="1" applyBorder="1" applyAlignment="1" applyProtection="1">
      <alignment horizontal="center" vertical="center"/>
      <protection hidden="1"/>
    </xf>
    <xf numFmtId="0" fontId="4" fillId="0" borderId="67" xfId="0" applyFont="1" applyBorder="1" applyAlignment="1" applyProtection="1">
      <alignment horizontal="center" vertical="center"/>
      <protection hidden="1"/>
    </xf>
    <xf numFmtId="0" fontId="7" fillId="0" borderId="2" xfId="0" applyFont="1" applyBorder="1" applyAlignment="1" applyProtection="1">
      <alignment vertical="center"/>
      <protection hidden="1"/>
    </xf>
    <xf numFmtId="0" fontId="7" fillId="0" borderId="18" xfId="0" applyFont="1" applyBorder="1" applyAlignment="1" applyProtection="1">
      <alignment vertical="center"/>
      <protection hidden="1"/>
    </xf>
    <xf numFmtId="0" fontId="11" fillId="2" borderId="7" xfId="0" applyFont="1" applyFill="1" applyBorder="1" applyAlignment="1" applyProtection="1">
      <alignment vertical="center"/>
      <protection hidden="1"/>
    </xf>
    <xf numFmtId="0" fontId="11" fillId="2" borderId="8" xfId="0" applyFont="1" applyFill="1" applyBorder="1" applyAlignment="1" applyProtection="1">
      <alignment vertical="center"/>
      <protection hidden="1"/>
    </xf>
    <xf numFmtId="0" fontId="11" fillId="2" borderId="92" xfId="0" applyFont="1" applyFill="1" applyBorder="1" applyAlignment="1" applyProtection="1">
      <alignment vertical="center"/>
      <protection hidden="1"/>
    </xf>
    <xf numFmtId="0" fontId="11" fillId="2" borderId="93" xfId="0" applyFont="1" applyFill="1" applyBorder="1" applyAlignment="1" applyProtection="1">
      <alignment vertical="center"/>
      <protection hidden="1"/>
    </xf>
    <xf numFmtId="0" fontId="12" fillId="0" borderId="74" xfId="0"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1</xdr:row>
      <xdr:rowOff>104775</xdr:rowOff>
    </xdr:from>
    <xdr:to>
      <xdr:col>28</xdr:col>
      <xdr:colOff>9525</xdr:colOff>
      <xdr:row>2</xdr:row>
      <xdr:rowOff>104775</xdr:rowOff>
    </xdr:to>
    <xdr:sp>
      <xdr:nvSpPr>
        <xdr:cNvPr id="1" name="Oval 1"/>
        <xdr:cNvSpPr>
          <a:spLocks/>
        </xdr:cNvSpPr>
      </xdr:nvSpPr>
      <xdr:spPr>
        <a:xfrm>
          <a:off x="7581900" y="438150"/>
          <a:ext cx="22860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30</xdr:col>
      <xdr:colOff>171450</xdr:colOff>
      <xdr:row>1</xdr:row>
      <xdr:rowOff>28575</xdr:rowOff>
    </xdr:from>
    <xdr:to>
      <xdr:col>31</xdr:col>
      <xdr:colOff>190500</xdr:colOff>
      <xdr:row>2</xdr:row>
      <xdr:rowOff>9525</xdr:rowOff>
    </xdr:to>
    <xdr:sp>
      <xdr:nvSpPr>
        <xdr:cNvPr id="2" name="Oval 2"/>
        <xdr:cNvSpPr>
          <a:spLocks/>
        </xdr:cNvSpPr>
      </xdr:nvSpPr>
      <xdr:spPr>
        <a:xfrm>
          <a:off x="8486775" y="361950"/>
          <a:ext cx="276225"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57150</xdr:colOff>
      <xdr:row>12</xdr:row>
      <xdr:rowOff>95250</xdr:rowOff>
    </xdr:from>
    <xdr:to>
      <xdr:col>15</xdr:col>
      <xdr:colOff>200025</xdr:colOff>
      <xdr:row>14</xdr:row>
      <xdr:rowOff>19050</xdr:rowOff>
    </xdr:to>
    <xdr:sp>
      <xdr:nvSpPr>
        <xdr:cNvPr id="3" name="Oval 4"/>
        <xdr:cNvSpPr>
          <a:spLocks/>
        </xdr:cNvSpPr>
      </xdr:nvSpPr>
      <xdr:spPr>
        <a:xfrm>
          <a:off x="4514850" y="2190750"/>
          <a:ext cx="142875" cy="1143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13</xdr:col>
      <xdr:colOff>9525</xdr:colOff>
      <xdr:row>4</xdr:row>
      <xdr:rowOff>19050</xdr:rowOff>
    </xdr:from>
    <xdr:to>
      <xdr:col>15</xdr:col>
      <xdr:colOff>0</xdr:colOff>
      <xdr:row>5</xdr:row>
      <xdr:rowOff>0</xdr:rowOff>
    </xdr:to>
    <xdr:sp>
      <xdr:nvSpPr>
        <xdr:cNvPr id="4" name="Oval 5"/>
        <xdr:cNvSpPr>
          <a:spLocks/>
        </xdr:cNvSpPr>
      </xdr:nvSpPr>
      <xdr:spPr>
        <a:xfrm>
          <a:off x="3952875" y="904875"/>
          <a:ext cx="504825" cy="1524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0</xdr:colOff>
      <xdr:row>10</xdr:row>
      <xdr:rowOff>28575</xdr:rowOff>
    </xdr:from>
    <xdr:to>
      <xdr:col>15</xdr:col>
      <xdr:colOff>247650</xdr:colOff>
      <xdr:row>11</xdr:row>
      <xdr:rowOff>57150</xdr:rowOff>
    </xdr:to>
    <xdr:sp>
      <xdr:nvSpPr>
        <xdr:cNvPr id="5" name="Oval 6"/>
        <xdr:cNvSpPr>
          <a:spLocks/>
        </xdr:cNvSpPr>
      </xdr:nvSpPr>
      <xdr:spPr>
        <a:xfrm>
          <a:off x="4457700" y="1857375"/>
          <a:ext cx="24765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16</xdr:col>
      <xdr:colOff>19050</xdr:colOff>
      <xdr:row>23</xdr:row>
      <xdr:rowOff>47625</xdr:rowOff>
    </xdr:from>
    <xdr:to>
      <xdr:col>17</xdr:col>
      <xdr:colOff>9525</xdr:colOff>
      <xdr:row>24</xdr:row>
      <xdr:rowOff>66675</xdr:rowOff>
    </xdr:to>
    <xdr:sp>
      <xdr:nvSpPr>
        <xdr:cNvPr id="6" name="Oval 7"/>
        <xdr:cNvSpPr>
          <a:spLocks/>
        </xdr:cNvSpPr>
      </xdr:nvSpPr>
      <xdr:spPr>
        <a:xfrm>
          <a:off x="4733925" y="4029075"/>
          <a:ext cx="24765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66675</xdr:colOff>
      <xdr:row>26</xdr:row>
      <xdr:rowOff>0</xdr:rowOff>
    </xdr:from>
    <xdr:to>
      <xdr:col>15</xdr:col>
      <xdr:colOff>209550</xdr:colOff>
      <xdr:row>27</xdr:row>
      <xdr:rowOff>19050</xdr:rowOff>
    </xdr:to>
    <xdr:sp>
      <xdr:nvSpPr>
        <xdr:cNvPr id="7" name="Oval 9"/>
        <xdr:cNvSpPr>
          <a:spLocks/>
        </xdr:cNvSpPr>
      </xdr:nvSpPr>
      <xdr:spPr>
        <a:xfrm>
          <a:off x="4524375" y="4333875"/>
          <a:ext cx="142875" cy="1143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47625</xdr:colOff>
      <xdr:row>21</xdr:row>
      <xdr:rowOff>9525</xdr:rowOff>
    </xdr:from>
    <xdr:to>
      <xdr:col>3</xdr:col>
      <xdr:colOff>247650</xdr:colOff>
      <xdr:row>22</xdr:row>
      <xdr:rowOff>9525</xdr:rowOff>
    </xdr:to>
    <xdr:sp>
      <xdr:nvSpPr>
        <xdr:cNvPr id="8" name="Oval 10"/>
        <xdr:cNvSpPr>
          <a:spLocks/>
        </xdr:cNvSpPr>
      </xdr:nvSpPr>
      <xdr:spPr>
        <a:xfrm>
          <a:off x="1162050" y="3590925"/>
          <a:ext cx="45720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4</xdr:col>
      <xdr:colOff>219075</xdr:colOff>
      <xdr:row>21</xdr:row>
      <xdr:rowOff>104775</xdr:rowOff>
    </xdr:from>
    <xdr:to>
      <xdr:col>5</xdr:col>
      <xdr:colOff>247650</xdr:colOff>
      <xdr:row>22</xdr:row>
      <xdr:rowOff>114300</xdr:rowOff>
    </xdr:to>
    <xdr:sp>
      <xdr:nvSpPr>
        <xdr:cNvPr id="9" name="Oval 11"/>
        <xdr:cNvSpPr>
          <a:spLocks/>
        </xdr:cNvSpPr>
      </xdr:nvSpPr>
      <xdr:spPr>
        <a:xfrm>
          <a:off x="1847850" y="3686175"/>
          <a:ext cx="28575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47625</xdr:colOff>
      <xdr:row>35</xdr:row>
      <xdr:rowOff>9525</xdr:rowOff>
    </xdr:from>
    <xdr:to>
      <xdr:col>3</xdr:col>
      <xdr:colOff>238125</xdr:colOff>
      <xdr:row>36</xdr:row>
      <xdr:rowOff>0</xdr:rowOff>
    </xdr:to>
    <xdr:sp>
      <xdr:nvSpPr>
        <xdr:cNvPr id="10" name="Oval 12"/>
        <xdr:cNvSpPr>
          <a:spLocks/>
        </xdr:cNvSpPr>
      </xdr:nvSpPr>
      <xdr:spPr>
        <a:xfrm>
          <a:off x="1162050" y="5934075"/>
          <a:ext cx="4476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9</xdr:col>
      <xdr:colOff>19050</xdr:colOff>
      <xdr:row>34</xdr:row>
      <xdr:rowOff>85725</xdr:rowOff>
    </xdr:from>
    <xdr:to>
      <xdr:col>10</xdr:col>
      <xdr:colOff>47625</xdr:colOff>
      <xdr:row>35</xdr:row>
      <xdr:rowOff>95250</xdr:rowOff>
    </xdr:to>
    <xdr:sp>
      <xdr:nvSpPr>
        <xdr:cNvPr id="11" name="Oval 14"/>
        <xdr:cNvSpPr>
          <a:spLocks/>
        </xdr:cNvSpPr>
      </xdr:nvSpPr>
      <xdr:spPr>
        <a:xfrm>
          <a:off x="2933700" y="5810250"/>
          <a:ext cx="28575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19050</xdr:rowOff>
    </xdr:from>
    <xdr:to>
      <xdr:col>3</xdr:col>
      <xdr:colOff>476250</xdr:colOff>
      <xdr:row>2</xdr:row>
      <xdr:rowOff>219075</xdr:rowOff>
    </xdr:to>
    <xdr:sp>
      <xdr:nvSpPr>
        <xdr:cNvPr id="1" name="Oval 6"/>
        <xdr:cNvSpPr>
          <a:spLocks/>
        </xdr:cNvSpPr>
      </xdr:nvSpPr>
      <xdr:spPr>
        <a:xfrm>
          <a:off x="2486025" y="514350"/>
          <a:ext cx="2762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9525</xdr:colOff>
      <xdr:row>16</xdr:row>
      <xdr:rowOff>9525</xdr:rowOff>
    </xdr:from>
    <xdr:to>
      <xdr:col>3</xdr:col>
      <xdr:colOff>238125</xdr:colOff>
      <xdr:row>17</xdr:row>
      <xdr:rowOff>0</xdr:rowOff>
    </xdr:to>
    <xdr:sp>
      <xdr:nvSpPr>
        <xdr:cNvPr id="2" name="Oval 7"/>
        <xdr:cNvSpPr>
          <a:spLocks/>
        </xdr:cNvSpPr>
      </xdr:nvSpPr>
      <xdr:spPr>
        <a:xfrm>
          <a:off x="1809750" y="3571875"/>
          <a:ext cx="714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xdr:col>
      <xdr:colOff>438150</xdr:colOff>
      <xdr:row>16</xdr:row>
      <xdr:rowOff>9525</xdr:rowOff>
    </xdr:from>
    <xdr:to>
      <xdr:col>5</xdr:col>
      <xdr:colOff>295275</xdr:colOff>
      <xdr:row>17</xdr:row>
      <xdr:rowOff>0</xdr:rowOff>
    </xdr:to>
    <xdr:sp>
      <xdr:nvSpPr>
        <xdr:cNvPr id="3" name="Oval 8"/>
        <xdr:cNvSpPr>
          <a:spLocks/>
        </xdr:cNvSpPr>
      </xdr:nvSpPr>
      <xdr:spPr>
        <a:xfrm>
          <a:off x="2724150" y="3571875"/>
          <a:ext cx="8286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5</xdr:col>
      <xdr:colOff>466725</xdr:colOff>
      <xdr:row>17</xdr:row>
      <xdr:rowOff>19050</xdr:rowOff>
    </xdr:from>
    <xdr:to>
      <xdr:col>6</xdr:col>
      <xdr:colOff>238125</xdr:colOff>
      <xdr:row>17</xdr:row>
      <xdr:rowOff>209550</xdr:rowOff>
    </xdr:to>
    <xdr:sp>
      <xdr:nvSpPr>
        <xdr:cNvPr id="4" name="Oval 10"/>
        <xdr:cNvSpPr>
          <a:spLocks/>
        </xdr:cNvSpPr>
      </xdr:nvSpPr>
      <xdr:spPr>
        <a:xfrm>
          <a:off x="3724275" y="3800475"/>
          <a:ext cx="2571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7</xdr:col>
      <xdr:colOff>333375</xdr:colOff>
      <xdr:row>18</xdr:row>
      <xdr:rowOff>0</xdr:rowOff>
    </xdr:from>
    <xdr:to>
      <xdr:col>9</xdr:col>
      <xdr:colOff>857250</xdr:colOff>
      <xdr:row>19</xdr:row>
      <xdr:rowOff>0</xdr:rowOff>
    </xdr:to>
    <xdr:sp>
      <xdr:nvSpPr>
        <xdr:cNvPr id="5" name="Oval 11"/>
        <xdr:cNvSpPr>
          <a:spLocks/>
        </xdr:cNvSpPr>
      </xdr:nvSpPr>
      <xdr:spPr>
        <a:xfrm>
          <a:off x="4562475" y="4000500"/>
          <a:ext cx="14954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C17"/>
  <sheetViews>
    <sheetView tabSelected="1" workbookViewId="0" topLeftCell="A1">
      <selection activeCell="A1" sqref="A1"/>
    </sheetView>
  </sheetViews>
  <sheetFormatPr defaultColWidth="8.796875" defaultRowHeight="24.75" customHeight="1"/>
  <cols>
    <col min="1" max="1" width="10.5" style="1" bestFit="1" customWidth="1"/>
    <col min="2" max="16384" width="9" style="1" customWidth="1"/>
  </cols>
  <sheetData>
    <row r="1" ht="24.75" customHeight="1">
      <c r="A1" s="1" t="s">
        <v>26</v>
      </c>
    </row>
    <row r="2" ht="24.75" customHeight="1">
      <c r="A2" s="1" t="s">
        <v>27</v>
      </c>
    </row>
    <row r="3" ht="24.75" customHeight="1">
      <c r="A3" s="1" t="s">
        <v>28</v>
      </c>
    </row>
    <row r="4" ht="24.75" customHeight="1">
      <c r="A4" s="1" t="s">
        <v>29</v>
      </c>
    </row>
    <row r="5" ht="24.75" customHeight="1">
      <c r="A5" s="1" t="s">
        <v>30</v>
      </c>
    </row>
    <row r="6" ht="24.75" customHeight="1">
      <c r="A6" s="52" t="s">
        <v>31</v>
      </c>
    </row>
    <row r="7" ht="24.75" customHeight="1">
      <c r="A7" s="52" t="s">
        <v>32</v>
      </c>
    </row>
    <row r="8" ht="24.75" customHeight="1">
      <c r="A8" s="52" t="s">
        <v>33</v>
      </c>
    </row>
    <row r="9" ht="24.75" customHeight="1">
      <c r="A9" s="52" t="s">
        <v>34</v>
      </c>
    </row>
    <row r="10" ht="24.75" customHeight="1">
      <c r="A10" s="1" t="s">
        <v>230</v>
      </c>
    </row>
    <row r="11" ht="24.75" customHeight="1">
      <c r="A11" s="1" t="s">
        <v>35</v>
      </c>
    </row>
    <row r="12" ht="24.75" customHeight="1">
      <c r="A12" s="1" t="s">
        <v>36</v>
      </c>
    </row>
    <row r="13" ht="24.75" customHeight="1">
      <c r="A13" s="1" t="s">
        <v>249</v>
      </c>
    </row>
    <row r="15" spans="1:3" ht="24.75" customHeight="1">
      <c r="A15" s="1" t="s">
        <v>208</v>
      </c>
      <c r="C15" s="1" t="s">
        <v>209</v>
      </c>
    </row>
    <row r="16" spans="1:3" ht="24.75" customHeight="1">
      <c r="A16" s="53" t="s">
        <v>231</v>
      </c>
      <c r="C16" s="1" t="s">
        <v>232</v>
      </c>
    </row>
    <row r="17" ht="24.75" customHeight="1">
      <c r="C17" s="1" t="s">
        <v>301</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M72"/>
  <sheetViews>
    <sheetView workbookViewId="0" topLeftCell="A1">
      <selection activeCell="C35" sqref="C35:D35"/>
    </sheetView>
  </sheetViews>
  <sheetFormatPr defaultColWidth="8.796875" defaultRowHeight="14.25"/>
  <cols>
    <col min="1" max="1" width="3.09765625" style="28" customWidth="1"/>
    <col min="2" max="2" width="14.69921875" style="28" customWidth="1"/>
    <col min="3" max="4" width="14.59765625" style="28" customWidth="1"/>
    <col min="5" max="6" width="6.59765625" style="28" customWidth="1"/>
    <col min="7" max="7" width="4.59765625" style="28" customWidth="1"/>
    <col min="8" max="8" width="3.59765625" style="28" customWidth="1"/>
    <col min="9" max="11" width="14.59765625" style="28" customWidth="1"/>
    <col min="12" max="13" width="6.59765625" style="28" customWidth="1"/>
    <col min="14" max="16384" width="9" style="28" customWidth="1"/>
  </cols>
  <sheetData>
    <row r="1" spans="2:9" ht="18.75">
      <c r="B1" s="29" t="s">
        <v>37</v>
      </c>
      <c r="H1" s="29" t="s">
        <v>228</v>
      </c>
      <c r="I1" s="29"/>
    </row>
    <row r="3" spans="1:11" ht="13.5">
      <c r="A3" s="22" t="s">
        <v>38</v>
      </c>
      <c r="B3" s="17"/>
      <c r="C3" s="21" t="s">
        <v>39</v>
      </c>
      <c r="D3" s="16"/>
      <c r="H3" s="22" t="s">
        <v>38</v>
      </c>
      <c r="I3" s="17"/>
      <c r="J3" s="18" t="s">
        <v>39</v>
      </c>
      <c r="K3" s="19"/>
    </row>
    <row r="4" spans="1:11" ht="13.5">
      <c r="A4" s="22" t="s">
        <v>40</v>
      </c>
      <c r="B4" s="17"/>
      <c r="C4" s="46">
        <v>36631</v>
      </c>
      <c r="D4" s="46">
        <v>36632</v>
      </c>
      <c r="H4" s="22" t="s">
        <v>40</v>
      </c>
      <c r="I4" s="17"/>
      <c r="J4" s="32">
        <v>36631</v>
      </c>
      <c r="K4" s="32">
        <v>36632</v>
      </c>
    </row>
    <row r="5" spans="1:11" ht="13.5">
      <c r="A5" s="20" t="s">
        <v>41</v>
      </c>
      <c r="B5" s="17"/>
      <c r="C5" s="69" t="s">
        <v>42</v>
      </c>
      <c r="D5" s="70"/>
      <c r="H5" s="20" t="s">
        <v>41</v>
      </c>
      <c r="I5" s="17"/>
      <c r="J5" s="18" t="s">
        <v>42</v>
      </c>
      <c r="K5" s="19"/>
    </row>
    <row r="6" spans="1:10" ht="13.5">
      <c r="A6" s="72" t="s">
        <v>43</v>
      </c>
      <c r="B6" s="33" t="s">
        <v>44</v>
      </c>
      <c r="C6" s="47" t="s">
        <v>45</v>
      </c>
      <c r="H6" s="72" t="s">
        <v>43</v>
      </c>
      <c r="I6" s="33" t="s">
        <v>44</v>
      </c>
      <c r="J6" s="34" t="s">
        <v>45</v>
      </c>
    </row>
    <row r="7" spans="1:10" ht="13.5">
      <c r="A7" s="73"/>
      <c r="B7" s="33" t="s">
        <v>46</v>
      </c>
      <c r="C7" s="48" t="s">
        <v>47</v>
      </c>
      <c r="H7" s="73"/>
      <c r="I7" s="33" t="s">
        <v>46</v>
      </c>
      <c r="J7" s="35" t="s">
        <v>47</v>
      </c>
    </row>
    <row r="8" spans="1:13" ht="13.5">
      <c r="A8" s="73"/>
      <c r="B8" s="33" t="s">
        <v>48</v>
      </c>
      <c r="C8" s="46">
        <v>24104</v>
      </c>
      <c r="E8" s="36"/>
      <c r="F8" s="37"/>
      <c r="G8" s="38"/>
      <c r="H8" s="73"/>
      <c r="I8" s="33" t="s">
        <v>48</v>
      </c>
      <c r="J8" s="32">
        <v>24104</v>
      </c>
      <c r="L8" s="36"/>
      <c r="M8" s="37"/>
    </row>
    <row r="9" spans="1:10" ht="13.5">
      <c r="A9" s="73"/>
      <c r="B9" s="33" t="s">
        <v>49</v>
      </c>
      <c r="C9" s="48" t="s">
        <v>50</v>
      </c>
      <c r="H9" s="73"/>
      <c r="I9" s="33" t="s">
        <v>49</v>
      </c>
      <c r="J9" s="35" t="s">
        <v>50</v>
      </c>
    </row>
    <row r="10" spans="1:10" ht="13.5">
      <c r="A10" s="73"/>
      <c r="B10" s="33" t="s">
        <v>51</v>
      </c>
      <c r="C10" s="48" t="s">
        <v>52</v>
      </c>
      <c r="H10" s="73"/>
      <c r="I10" s="33" t="s">
        <v>51</v>
      </c>
      <c r="J10" s="35" t="s">
        <v>52</v>
      </c>
    </row>
    <row r="11" spans="1:11" ht="13.5">
      <c r="A11" s="73"/>
      <c r="B11" s="33" t="s">
        <v>53</v>
      </c>
      <c r="C11" s="49" t="s">
        <v>54</v>
      </c>
      <c r="D11" s="39"/>
      <c r="H11" s="73"/>
      <c r="I11" s="33" t="s">
        <v>53</v>
      </c>
      <c r="J11" s="40" t="s">
        <v>54</v>
      </c>
      <c r="K11" s="39"/>
    </row>
    <row r="12" spans="1:11" ht="13.5">
      <c r="A12" s="73"/>
      <c r="B12" s="33" t="s">
        <v>55</v>
      </c>
      <c r="C12" s="69" t="s">
        <v>229</v>
      </c>
      <c r="D12" s="70"/>
      <c r="H12" s="73"/>
      <c r="I12" s="33" t="s">
        <v>55</v>
      </c>
      <c r="J12" s="30" t="s">
        <v>56</v>
      </c>
      <c r="K12" s="31"/>
    </row>
    <row r="13" spans="1:11" ht="13.5">
      <c r="A13" s="73"/>
      <c r="B13" s="33" t="s">
        <v>213</v>
      </c>
      <c r="C13" s="69" t="s">
        <v>57</v>
      </c>
      <c r="D13" s="70"/>
      <c r="H13" s="73"/>
      <c r="I13" s="33" t="s">
        <v>213</v>
      </c>
      <c r="J13" s="30" t="s">
        <v>57</v>
      </c>
      <c r="K13" s="31"/>
    </row>
    <row r="14" spans="1:11" ht="13.5">
      <c r="A14" s="73"/>
      <c r="B14" s="33" t="s">
        <v>58</v>
      </c>
      <c r="C14" s="69" t="s">
        <v>59</v>
      </c>
      <c r="D14" s="70"/>
      <c r="H14" s="73"/>
      <c r="I14" s="33" t="s">
        <v>58</v>
      </c>
      <c r="J14" s="30" t="s">
        <v>59</v>
      </c>
      <c r="K14" s="31"/>
    </row>
    <row r="15" spans="1:11" ht="13.5">
      <c r="A15" s="73"/>
      <c r="B15" s="33" t="s">
        <v>215</v>
      </c>
      <c r="C15" s="69" t="s">
        <v>214</v>
      </c>
      <c r="D15" s="70"/>
      <c r="H15" s="73"/>
      <c r="I15" s="33" t="s">
        <v>215</v>
      </c>
      <c r="J15" s="30" t="s">
        <v>214</v>
      </c>
      <c r="K15" s="31"/>
    </row>
    <row r="16" spans="1:11" ht="13.5">
      <c r="A16" s="73"/>
      <c r="B16" s="33" t="s">
        <v>216</v>
      </c>
      <c r="C16" s="69" t="s">
        <v>220</v>
      </c>
      <c r="D16" s="70"/>
      <c r="H16" s="73"/>
      <c r="I16" s="33" t="s">
        <v>216</v>
      </c>
      <c r="J16" s="30" t="s">
        <v>220</v>
      </c>
      <c r="K16" s="31"/>
    </row>
    <row r="17" spans="1:11" ht="13.5">
      <c r="A17" s="73"/>
      <c r="B17" s="33" t="s">
        <v>217</v>
      </c>
      <c r="C17" s="69" t="s">
        <v>225</v>
      </c>
      <c r="D17" s="70"/>
      <c r="H17" s="73"/>
      <c r="I17" s="33" t="s">
        <v>217</v>
      </c>
      <c r="J17" s="30" t="s">
        <v>225</v>
      </c>
      <c r="K17" s="31"/>
    </row>
    <row r="18" spans="1:10" ht="13.5">
      <c r="A18" s="73"/>
      <c r="B18" s="33" t="s">
        <v>60</v>
      </c>
      <c r="C18" s="47" t="s">
        <v>61</v>
      </c>
      <c r="H18" s="73"/>
      <c r="I18" s="33" t="s">
        <v>60</v>
      </c>
      <c r="J18" s="34" t="s">
        <v>61</v>
      </c>
    </row>
    <row r="19" spans="1:10" ht="13.5">
      <c r="A19" s="73"/>
      <c r="B19" s="33" t="s">
        <v>62</v>
      </c>
      <c r="C19" s="50" t="s">
        <v>63</v>
      </c>
      <c r="H19" s="73"/>
      <c r="I19" s="33" t="s">
        <v>62</v>
      </c>
      <c r="J19" s="41" t="s">
        <v>63</v>
      </c>
    </row>
    <row r="20" spans="1:10" ht="13.5">
      <c r="A20" s="73"/>
      <c r="B20" s="33" t="s">
        <v>64</v>
      </c>
      <c r="C20" s="46">
        <v>24104</v>
      </c>
      <c r="H20" s="73"/>
      <c r="I20" s="33" t="s">
        <v>64</v>
      </c>
      <c r="J20" s="32">
        <v>24104</v>
      </c>
    </row>
    <row r="21" spans="1:10" ht="13.5">
      <c r="A21" s="73"/>
      <c r="B21" s="33" t="s">
        <v>65</v>
      </c>
      <c r="C21" s="48">
        <v>34</v>
      </c>
      <c r="H21" s="73"/>
      <c r="I21" s="33" t="s">
        <v>65</v>
      </c>
      <c r="J21" s="35">
        <v>38</v>
      </c>
    </row>
    <row r="22" spans="1:10" ht="13.5">
      <c r="A22" s="73"/>
      <c r="B22" s="33" t="s">
        <v>66</v>
      </c>
      <c r="C22" s="51" t="s">
        <v>211</v>
      </c>
      <c r="H22" s="73"/>
      <c r="I22" s="33" t="s">
        <v>66</v>
      </c>
      <c r="J22" s="42" t="s">
        <v>211</v>
      </c>
    </row>
    <row r="23" spans="1:13" ht="13.5">
      <c r="A23" s="73"/>
      <c r="B23" s="66" t="s">
        <v>67</v>
      </c>
      <c r="C23" s="46">
        <v>36270</v>
      </c>
      <c r="D23" s="48" t="s">
        <v>68</v>
      </c>
      <c r="E23" s="48" t="s">
        <v>69</v>
      </c>
      <c r="F23" s="48" t="s">
        <v>70</v>
      </c>
      <c r="H23" s="73"/>
      <c r="I23" s="66" t="s">
        <v>67</v>
      </c>
      <c r="J23" s="32">
        <v>36270</v>
      </c>
      <c r="K23" s="35" t="s">
        <v>68</v>
      </c>
      <c r="L23" s="35" t="s">
        <v>69</v>
      </c>
      <c r="M23" s="35" t="s">
        <v>70</v>
      </c>
    </row>
    <row r="24" spans="1:13" ht="13.5">
      <c r="A24" s="73"/>
      <c r="B24" s="54"/>
      <c r="C24" s="46">
        <v>36327</v>
      </c>
      <c r="D24" s="48" t="s">
        <v>71</v>
      </c>
      <c r="E24" s="48" t="s">
        <v>72</v>
      </c>
      <c r="F24" s="48" t="s">
        <v>70</v>
      </c>
      <c r="H24" s="73"/>
      <c r="I24" s="54"/>
      <c r="J24" s="32">
        <v>36327</v>
      </c>
      <c r="K24" s="35" t="s">
        <v>71</v>
      </c>
      <c r="L24" s="35" t="s">
        <v>72</v>
      </c>
      <c r="M24" s="35" t="s">
        <v>70</v>
      </c>
    </row>
    <row r="25" spans="1:13" ht="13.5">
      <c r="A25" s="73"/>
      <c r="B25" s="54"/>
      <c r="C25" s="46">
        <v>36419</v>
      </c>
      <c r="D25" s="48" t="s">
        <v>73</v>
      </c>
      <c r="E25" s="48" t="s">
        <v>74</v>
      </c>
      <c r="F25" s="48" t="s">
        <v>70</v>
      </c>
      <c r="H25" s="73"/>
      <c r="I25" s="54"/>
      <c r="J25" s="32">
        <v>36419</v>
      </c>
      <c r="K25" s="35" t="s">
        <v>73</v>
      </c>
      <c r="L25" s="35" t="s">
        <v>74</v>
      </c>
      <c r="M25" s="35" t="s">
        <v>70</v>
      </c>
    </row>
    <row r="26" spans="1:13" ht="13.5">
      <c r="A26" s="74"/>
      <c r="B26" s="55"/>
      <c r="C26" s="46">
        <v>36445</v>
      </c>
      <c r="D26" s="48" t="s">
        <v>75</v>
      </c>
      <c r="E26" s="48" t="s">
        <v>76</v>
      </c>
      <c r="F26" s="48" t="s">
        <v>70</v>
      </c>
      <c r="H26" s="74"/>
      <c r="I26" s="55"/>
      <c r="J26" s="32">
        <v>36445</v>
      </c>
      <c r="K26" s="35" t="s">
        <v>75</v>
      </c>
      <c r="L26" s="35" t="s">
        <v>76</v>
      </c>
      <c r="M26" s="35" t="s">
        <v>70</v>
      </c>
    </row>
    <row r="27" spans="1:10" ht="13.5">
      <c r="A27" s="72" t="s">
        <v>77</v>
      </c>
      <c r="B27" s="33" t="s">
        <v>78</v>
      </c>
      <c r="C27" s="47" t="s">
        <v>79</v>
      </c>
      <c r="H27" s="72" t="s">
        <v>77</v>
      </c>
      <c r="I27" s="33" t="s">
        <v>78</v>
      </c>
      <c r="J27" s="34" t="s">
        <v>79</v>
      </c>
    </row>
    <row r="28" spans="1:10" ht="13.5">
      <c r="A28" s="73"/>
      <c r="B28" s="33" t="s">
        <v>46</v>
      </c>
      <c r="C28" s="48" t="s">
        <v>80</v>
      </c>
      <c r="H28" s="73"/>
      <c r="I28" s="33" t="s">
        <v>46</v>
      </c>
      <c r="J28" s="35" t="s">
        <v>80</v>
      </c>
    </row>
    <row r="29" spans="1:10" ht="13.5">
      <c r="A29" s="73"/>
      <c r="B29" s="33" t="s">
        <v>48</v>
      </c>
      <c r="C29" s="46">
        <v>27395</v>
      </c>
      <c r="H29" s="73"/>
      <c r="I29" s="33" t="s">
        <v>48</v>
      </c>
      <c r="J29" s="32">
        <v>27395</v>
      </c>
    </row>
    <row r="30" spans="1:10" ht="13.5">
      <c r="A30" s="73"/>
      <c r="B30" s="33" t="s">
        <v>49</v>
      </c>
      <c r="C30" s="48" t="s">
        <v>299</v>
      </c>
      <c r="H30" s="73"/>
      <c r="I30" s="33" t="s">
        <v>49</v>
      </c>
      <c r="J30" s="35" t="s">
        <v>14</v>
      </c>
    </row>
    <row r="31" spans="1:10" ht="13.5">
      <c r="A31" s="73"/>
      <c r="B31" s="33" t="s">
        <v>51</v>
      </c>
      <c r="C31" s="48" t="s">
        <v>52</v>
      </c>
      <c r="H31" s="73"/>
      <c r="I31" s="33" t="s">
        <v>51</v>
      </c>
      <c r="J31" s="35" t="s">
        <v>52</v>
      </c>
    </row>
    <row r="32" spans="1:10" ht="13.5">
      <c r="A32" s="73"/>
      <c r="B32" s="33" t="s">
        <v>53</v>
      </c>
      <c r="C32" s="49" t="s">
        <v>54</v>
      </c>
      <c r="H32" s="73"/>
      <c r="I32" s="33" t="s">
        <v>53</v>
      </c>
      <c r="J32" s="40" t="s">
        <v>54</v>
      </c>
    </row>
    <row r="33" spans="1:11" ht="13.5">
      <c r="A33" s="73"/>
      <c r="B33" s="33" t="s">
        <v>55</v>
      </c>
      <c r="C33" s="69" t="s">
        <v>56</v>
      </c>
      <c r="D33" s="70"/>
      <c r="H33" s="73"/>
      <c r="I33" s="33" t="s">
        <v>55</v>
      </c>
      <c r="J33" s="30" t="s">
        <v>56</v>
      </c>
      <c r="K33" s="31"/>
    </row>
    <row r="34" spans="1:11" ht="13.5">
      <c r="A34" s="73"/>
      <c r="B34" s="33" t="s">
        <v>213</v>
      </c>
      <c r="C34" s="69" t="s">
        <v>57</v>
      </c>
      <c r="D34" s="70"/>
      <c r="H34" s="73"/>
      <c r="I34" s="33" t="s">
        <v>213</v>
      </c>
      <c r="J34" s="30" t="s">
        <v>57</v>
      </c>
      <c r="K34" s="31"/>
    </row>
    <row r="35" spans="1:11" ht="13.5">
      <c r="A35" s="73"/>
      <c r="B35" s="33" t="s">
        <v>58</v>
      </c>
      <c r="C35" s="69" t="s">
        <v>59</v>
      </c>
      <c r="D35" s="70"/>
      <c r="H35" s="73"/>
      <c r="I35" s="33" t="s">
        <v>58</v>
      </c>
      <c r="J35" s="30" t="s">
        <v>59</v>
      </c>
      <c r="K35" s="31"/>
    </row>
    <row r="36" spans="1:11" ht="13.5">
      <c r="A36" s="73"/>
      <c r="B36" s="33" t="s">
        <v>215</v>
      </c>
      <c r="C36" s="69" t="s">
        <v>214</v>
      </c>
      <c r="D36" s="70"/>
      <c r="H36" s="73"/>
      <c r="I36" s="33" t="s">
        <v>215</v>
      </c>
      <c r="J36" s="30" t="s">
        <v>214</v>
      </c>
      <c r="K36" s="31"/>
    </row>
    <row r="37" spans="1:11" ht="13.5">
      <c r="A37" s="73"/>
      <c r="B37" s="33" t="s">
        <v>216</v>
      </c>
      <c r="C37" s="69" t="s">
        <v>220</v>
      </c>
      <c r="D37" s="70"/>
      <c r="H37" s="73"/>
      <c r="I37" s="33" t="s">
        <v>216</v>
      </c>
      <c r="J37" s="30" t="s">
        <v>220</v>
      </c>
      <c r="K37" s="31"/>
    </row>
    <row r="38" spans="1:11" ht="13.5">
      <c r="A38" s="73"/>
      <c r="B38" s="33" t="s">
        <v>217</v>
      </c>
      <c r="C38" s="69" t="s">
        <v>226</v>
      </c>
      <c r="D38" s="70"/>
      <c r="H38" s="73"/>
      <c r="I38" s="33" t="s">
        <v>217</v>
      </c>
      <c r="J38" s="30" t="s">
        <v>226</v>
      </c>
      <c r="K38" s="31"/>
    </row>
    <row r="39" spans="1:10" ht="13.5">
      <c r="A39" s="73"/>
      <c r="B39" s="33" t="s">
        <v>60</v>
      </c>
      <c r="C39" s="47" t="s">
        <v>224</v>
      </c>
      <c r="H39" s="73"/>
      <c r="I39" s="33" t="s">
        <v>60</v>
      </c>
      <c r="J39" s="34" t="s">
        <v>224</v>
      </c>
    </row>
    <row r="40" spans="1:10" ht="13.5">
      <c r="A40" s="73"/>
      <c r="B40" s="33" t="s">
        <v>62</v>
      </c>
      <c r="C40" s="50" t="s">
        <v>63</v>
      </c>
      <c r="H40" s="73"/>
      <c r="I40" s="33" t="s">
        <v>62</v>
      </c>
      <c r="J40" s="41" t="s">
        <v>63</v>
      </c>
    </row>
    <row r="41" spans="1:10" ht="13.5">
      <c r="A41" s="73"/>
      <c r="B41" s="33" t="s">
        <v>64</v>
      </c>
      <c r="C41" s="46">
        <v>27395</v>
      </c>
      <c r="H41" s="73"/>
      <c r="I41" s="33" t="s">
        <v>64</v>
      </c>
      <c r="J41" s="32">
        <v>27395</v>
      </c>
    </row>
    <row r="42" spans="1:10" ht="13.5">
      <c r="A42" s="73"/>
      <c r="B42" s="33" t="s">
        <v>65</v>
      </c>
      <c r="C42" s="48">
        <v>38</v>
      </c>
      <c r="H42" s="73"/>
      <c r="I42" s="33" t="s">
        <v>65</v>
      </c>
      <c r="J42" s="35">
        <v>38</v>
      </c>
    </row>
    <row r="43" spans="1:10" ht="13.5">
      <c r="A43" s="73"/>
      <c r="B43" s="43" t="s">
        <v>66</v>
      </c>
      <c r="C43" s="51" t="s">
        <v>81</v>
      </c>
      <c r="H43" s="73"/>
      <c r="I43" s="43" t="s">
        <v>66</v>
      </c>
      <c r="J43" s="42" t="s">
        <v>81</v>
      </c>
    </row>
    <row r="44" spans="1:13" ht="13.5">
      <c r="A44" s="73"/>
      <c r="B44" s="56" t="s">
        <v>67</v>
      </c>
      <c r="C44" s="46">
        <v>36270</v>
      </c>
      <c r="D44" s="48" t="s">
        <v>15</v>
      </c>
      <c r="E44" s="48" t="s">
        <v>16</v>
      </c>
      <c r="F44" s="48" t="s">
        <v>70</v>
      </c>
      <c r="H44" s="73"/>
      <c r="I44" s="56" t="s">
        <v>67</v>
      </c>
      <c r="J44" s="32">
        <v>36270</v>
      </c>
      <c r="K44" s="35" t="s">
        <v>15</v>
      </c>
      <c r="L44" s="35" t="s">
        <v>16</v>
      </c>
      <c r="M44" s="35" t="s">
        <v>70</v>
      </c>
    </row>
    <row r="45" spans="1:13" ht="13.5">
      <c r="A45" s="73"/>
      <c r="B45" s="26"/>
      <c r="C45" s="46">
        <v>36327</v>
      </c>
      <c r="D45" s="48" t="s">
        <v>17</v>
      </c>
      <c r="E45" s="48" t="s">
        <v>16</v>
      </c>
      <c r="F45" s="48" t="s">
        <v>70</v>
      </c>
      <c r="H45" s="73"/>
      <c r="I45" s="26"/>
      <c r="J45" s="32">
        <v>36327</v>
      </c>
      <c r="K45" s="35" t="s">
        <v>17</v>
      </c>
      <c r="L45" s="35" t="s">
        <v>16</v>
      </c>
      <c r="M45" s="35" t="s">
        <v>70</v>
      </c>
    </row>
    <row r="46" spans="1:13" ht="13.5">
      <c r="A46" s="73"/>
      <c r="B46" s="26"/>
      <c r="C46" s="46">
        <v>36419</v>
      </c>
      <c r="D46" s="48" t="s">
        <v>18</v>
      </c>
      <c r="E46" s="48" t="s">
        <v>16</v>
      </c>
      <c r="F46" s="48" t="s">
        <v>19</v>
      </c>
      <c r="H46" s="73"/>
      <c r="I46" s="26"/>
      <c r="J46" s="32">
        <v>36419</v>
      </c>
      <c r="K46" s="35" t="s">
        <v>18</v>
      </c>
      <c r="L46" s="35" t="s">
        <v>16</v>
      </c>
      <c r="M46" s="35" t="s">
        <v>19</v>
      </c>
    </row>
    <row r="47" spans="1:13" ht="13.5">
      <c r="A47" s="74"/>
      <c r="B47" s="27"/>
      <c r="C47" s="46">
        <v>36445</v>
      </c>
      <c r="D47" s="48" t="s">
        <v>20</v>
      </c>
      <c r="E47" s="48" t="s">
        <v>16</v>
      </c>
      <c r="F47" s="48" t="s">
        <v>19</v>
      </c>
      <c r="H47" s="74"/>
      <c r="I47" s="27"/>
      <c r="J47" s="32">
        <v>36445</v>
      </c>
      <c r="K47" s="35" t="s">
        <v>20</v>
      </c>
      <c r="L47" s="35" t="s">
        <v>16</v>
      </c>
      <c r="M47" s="35" t="s">
        <v>19</v>
      </c>
    </row>
    <row r="49" spans="2:9" ht="17.25">
      <c r="B49" s="44" t="s">
        <v>82</v>
      </c>
      <c r="I49" s="44" t="s">
        <v>82</v>
      </c>
    </row>
    <row r="50" spans="1:10" ht="13.5">
      <c r="A50" s="71" t="s">
        <v>83</v>
      </c>
      <c r="B50" s="71"/>
      <c r="C50" s="48" t="s">
        <v>84</v>
      </c>
      <c r="H50" s="71" t="s">
        <v>83</v>
      </c>
      <c r="I50" s="71"/>
      <c r="J50" s="35" t="s">
        <v>84</v>
      </c>
    </row>
    <row r="51" spans="1:10" ht="13.5">
      <c r="A51" s="71" t="s">
        <v>85</v>
      </c>
      <c r="B51" s="71"/>
      <c r="C51" s="48" t="s">
        <v>86</v>
      </c>
      <c r="H51" s="71" t="s">
        <v>85</v>
      </c>
      <c r="I51" s="71"/>
      <c r="J51" s="35" t="s">
        <v>86</v>
      </c>
    </row>
    <row r="52" spans="1:10" ht="13.5">
      <c r="A52" s="71" t="s">
        <v>87</v>
      </c>
      <c r="B52" s="71"/>
      <c r="C52" s="48" t="s">
        <v>88</v>
      </c>
      <c r="H52" s="71" t="s">
        <v>87</v>
      </c>
      <c r="I52" s="71"/>
      <c r="J52" s="35" t="s">
        <v>88</v>
      </c>
    </row>
    <row r="53" spans="1:10" ht="13.5">
      <c r="A53" s="71" t="s">
        <v>89</v>
      </c>
      <c r="B53" s="71"/>
      <c r="C53" s="48">
        <v>1997</v>
      </c>
      <c r="H53" s="71" t="s">
        <v>89</v>
      </c>
      <c r="I53" s="71"/>
      <c r="J53" s="35">
        <v>1997</v>
      </c>
    </row>
    <row r="54" spans="1:10" ht="13.5">
      <c r="A54" s="71" t="s">
        <v>90</v>
      </c>
      <c r="B54" s="71"/>
      <c r="C54" s="48" t="s">
        <v>91</v>
      </c>
      <c r="H54" s="71" t="s">
        <v>90</v>
      </c>
      <c r="I54" s="71"/>
      <c r="J54" s="35" t="s">
        <v>91</v>
      </c>
    </row>
    <row r="55" spans="1:10" ht="13.5">
      <c r="A55" s="71" t="s">
        <v>92</v>
      </c>
      <c r="B55" s="45" t="s">
        <v>93</v>
      </c>
      <c r="C55" s="48" t="s">
        <v>94</v>
      </c>
      <c r="H55" s="71" t="s">
        <v>92</v>
      </c>
      <c r="I55" s="45" t="s">
        <v>93</v>
      </c>
      <c r="J55" s="35" t="s">
        <v>94</v>
      </c>
    </row>
    <row r="56" spans="1:10" ht="13.5">
      <c r="A56" s="71"/>
      <c r="B56" s="45" t="s">
        <v>95</v>
      </c>
      <c r="C56" s="48" t="s">
        <v>96</v>
      </c>
      <c r="H56" s="71"/>
      <c r="I56" s="45" t="s">
        <v>95</v>
      </c>
      <c r="J56" s="35" t="s">
        <v>96</v>
      </c>
    </row>
    <row r="57" spans="1:10" ht="13.5">
      <c r="A57" s="71"/>
      <c r="B57" s="45" t="s">
        <v>97</v>
      </c>
      <c r="C57" s="48" t="s">
        <v>94</v>
      </c>
      <c r="H57" s="71"/>
      <c r="I57" s="45" t="s">
        <v>97</v>
      </c>
      <c r="J57" s="35" t="s">
        <v>94</v>
      </c>
    </row>
    <row r="58" spans="1:10" ht="13.5">
      <c r="A58" s="71"/>
      <c r="B58" s="45" t="s">
        <v>98</v>
      </c>
      <c r="C58" s="48" t="s">
        <v>96</v>
      </c>
      <c r="H58" s="71"/>
      <c r="I58" s="45" t="s">
        <v>98</v>
      </c>
      <c r="J58" s="35" t="s">
        <v>96</v>
      </c>
    </row>
    <row r="59" spans="1:10" ht="13.5">
      <c r="A59" s="71" t="s">
        <v>99</v>
      </c>
      <c r="B59" s="71"/>
      <c r="C59" s="48" t="s">
        <v>100</v>
      </c>
      <c r="H59" s="71" t="s">
        <v>99</v>
      </c>
      <c r="I59" s="71"/>
      <c r="J59" s="35" t="s">
        <v>100</v>
      </c>
    </row>
    <row r="60" spans="1:10" ht="13.5">
      <c r="A60" s="71" t="s">
        <v>101</v>
      </c>
      <c r="B60" s="71"/>
      <c r="C60" s="48" t="s">
        <v>102</v>
      </c>
      <c r="H60" s="71" t="s">
        <v>101</v>
      </c>
      <c r="I60" s="71"/>
      <c r="J60" s="35" t="s">
        <v>102</v>
      </c>
    </row>
    <row r="61" spans="1:10" ht="13.5">
      <c r="A61" s="71" t="s">
        <v>103</v>
      </c>
      <c r="B61" s="71"/>
      <c r="C61" s="48" t="s">
        <v>104</v>
      </c>
      <c r="H61" s="71" t="s">
        <v>103</v>
      </c>
      <c r="I61" s="71"/>
      <c r="J61" s="35" t="s">
        <v>104</v>
      </c>
    </row>
    <row r="62" spans="1:10" ht="13.5">
      <c r="A62" s="71" t="s">
        <v>105</v>
      </c>
      <c r="B62" s="71"/>
      <c r="C62" s="48" t="s">
        <v>104</v>
      </c>
      <c r="H62" s="71" t="s">
        <v>105</v>
      </c>
      <c r="I62" s="71"/>
      <c r="J62" s="35" t="s">
        <v>104</v>
      </c>
    </row>
    <row r="63" spans="1:10" ht="13.5">
      <c r="A63" s="71" t="s">
        <v>106</v>
      </c>
      <c r="B63" s="71"/>
      <c r="C63" s="48" t="s">
        <v>107</v>
      </c>
      <c r="H63" s="71" t="s">
        <v>106</v>
      </c>
      <c r="I63" s="71"/>
      <c r="J63" s="35" t="s">
        <v>107</v>
      </c>
    </row>
    <row r="64" spans="1:10" ht="13.5">
      <c r="A64" s="71" t="s">
        <v>108</v>
      </c>
      <c r="B64" s="71"/>
      <c r="C64" s="48" t="s">
        <v>107</v>
      </c>
      <c r="H64" s="71" t="s">
        <v>108</v>
      </c>
      <c r="I64" s="71"/>
      <c r="J64" s="35" t="s">
        <v>107</v>
      </c>
    </row>
    <row r="65" spans="1:10" ht="13.5">
      <c r="A65" s="71" t="s">
        <v>109</v>
      </c>
      <c r="B65" s="71"/>
      <c r="C65" s="48" t="s">
        <v>110</v>
      </c>
      <c r="H65" s="71" t="s">
        <v>109</v>
      </c>
      <c r="I65" s="71"/>
      <c r="J65" s="35" t="s">
        <v>110</v>
      </c>
    </row>
    <row r="66" spans="1:10" ht="13.5">
      <c r="A66" s="71" t="s">
        <v>111</v>
      </c>
      <c r="B66" s="71"/>
      <c r="C66" s="48" t="s">
        <v>112</v>
      </c>
      <c r="H66" s="71" t="s">
        <v>111</v>
      </c>
      <c r="I66" s="71"/>
      <c r="J66" s="35" t="s">
        <v>112</v>
      </c>
    </row>
    <row r="67" spans="1:10" ht="13.5">
      <c r="A67" s="71" t="s">
        <v>113</v>
      </c>
      <c r="B67" s="71"/>
      <c r="C67" s="48" t="s">
        <v>114</v>
      </c>
      <c r="H67" s="71" t="s">
        <v>113</v>
      </c>
      <c r="I67" s="71"/>
      <c r="J67" s="35" t="s">
        <v>114</v>
      </c>
    </row>
    <row r="68" spans="1:10" ht="13.5">
      <c r="A68" s="71" t="s">
        <v>115</v>
      </c>
      <c r="B68" s="71"/>
      <c r="C68" s="48">
        <v>2</v>
      </c>
      <c r="H68" s="71" t="s">
        <v>115</v>
      </c>
      <c r="I68" s="71"/>
      <c r="J68" s="35">
        <v>2</v>
      </c>
    </row>
    <row r="69" spans="1:10" ht="13.5">
      <c r="A69" s="71" t="s">
        <v>116</v>
      </c>
      <c r="B69" s="71"/>
      <c r="C69" s="48" t="s">
        <v>117</v>
      </c>
      <c r="H69" s="71" t="s">
        <v>116</v>
      </c>
      <c r="I69" s="71"/>
      <c r="J69" s="35" t="s">
        <v>117</v>
      </c>
    </row>
    <row r="70" spans="1:10" ht="13.5">
      <c r="A70" s="71" t="s">
        <v>118</v>
      </c>
      <c r="B70" s="71"/>
      <c r="C70" s="46">
        <v>36219</v>
      </c>
      <c r="H70" s="71" t="s">
        <v>118</v>
      </c>
      <c r="I70" s="71"/>
      <c r="J70" s="32">
        <v>36219</v>
      </c>
    </row>
    <row r="71" spans="1:10" ht="13.5">
      <c r="A71" s="71" t="s">
        <v>119</v>
      </c>
      <c r="B71" s="71"/>
      <c r="C71" s="50" t="s">
        <v>120</v>
      </c>
      <c r="H71" s="71" t="s">
        <v>119</v>
      </c>
      <c r="I71" s="71"/>
      <c r="J71" s="41" t="s">
        <v>120</v>
      </c>
    </row>
    <row r="72" spans="1:10" ht="13.5">
      <c r="A72" s="71" t="s">
        <v>121</v>
      </c>
      <c r="B72" s="71"/>
      <c r="C72" s="48" t="s">
        <v>122</v>
      </c>
      <c r="H72" s="71" t="s">
        <v>121</v>
      </c>
      <c r="I72" s="71"/>
      <c r="J72" s="35" t="s">
        <v>122</v>
      </c>
    </row>
  </sheetData>
  <sheetProtection password="CC3D" sheet="1" objects="1" scenarios="1"/>
  <mergeCells count="70">
    <mergeCell ref="A69:B69"/>
    <mergeCell ref="A70:B70"/>
    <mergeCell ref="A71:B71"/>
    <mergeCell ref="A72:B72"/>
    <mergeCell ref="A66:B66"/>
    <mergeCell ref="A67:B67"/>
    <mergeCell ref="A68:B68"/>
    <mergeCell ref="A59:B59"/>
    <mergeCell ref="A60:B60"/>
    <mergeCell ref="A62:B62"/>
    <mergeCell ref="A63:B63"/>
    <mergeCell ref="A64:B64"/>
    <mergeCell ref="A65:B65"/>
    <mergeCell ref="A61:B61"/>
    <mergeCell ref="A55:A58"/>
    <mergeCell ref="A54:B54"/>
    <mergeCell ref="A50:B50"/>
    <mergeCell ref="A51:B51"/>
    <mergeCell ref="A52:B52"/>
    <mergeCell ref="A53:B53"/>
    <mergeCell ref="C3:D3"/>
    <mergeCell ref="C5:D5"/>
    <mergeCell ref="A27:A47"/>
    <mergeCell ref="B44:B47"/>
    <mergeCell ref="A3:B3"/>
    <mergeCell ref="A4:B4"/>
    <mergeCell ref="A5:B5"/>
    <mergeCell ref="A6:A26"/>
    <mergeCell ref="B23:B26"/>
    <mergeCell ref="C12:D12"/>
    <mergeCell ref="H3:I3"/>
    <mergeCell ref="J3:K3"/>
    <mergeCell ref="H4:I4"/>
    <mergeCell ref="H5:I5"/>
    <mergeCell ref="J5:K5"/>
    <mergeCell ref="H6:H26"/>
    <mergeCell ref="I23:I26"/>
    <mergeCell ref="H27:H47"/>
    <mergeCell ref="I44:I47"/>
    <mergeCell ref="H50:I50"/>
    <mergeCell ref="H51:I51"/>
    <mergeCell ref="H52:I52"/>
    <mergeCell ref="H53:I53"/>
    <mergeCell ref="H54:I54"/>
    <mergeCell ref="H55:H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C13:D13"/>
    <mergeCell ref="C14:D14"/>
    <mergeCell ref="C15:D15"/>
    <mergeCell ref="C16:D16"/>
    <mergeCell ref="C36:D36"/>
    <mergeCell ref="C37:D37"/>
    <mergeCell ref="C38:D38"/>
    <mergeCell ref="C17:D17"/>
    <mergeCell ref="C33:D33"/>
    <mergeCell ref="C34:D34"/>
    <mergeCell ref="C35:D3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39"/>
  <sheetViews>
    <sheetView workbookViewId="0" topLeftCell="A1">
      <selection activeCell="A1" sqref="A1"/>
    </sheetView>
  </sheetViews>
  <sheetFormatPr defaultColWidth="8.796875" defaultRowHeight="14.25"/>
  <cols>
    <col min="1" max="1" width="3.09765625" style="10" customWidth="1"/>
    <col min="2" max="2" width="8.59765625" style="10" customWidth="1"/>
    <col min="3" max="42" width="2.69921875" style="10" customWidth="1"/>
    <col min="43" max="16384" width="9" style="10" customWidth="1"/>
  </cols>
  <sheetData>
    <row r="1" spans="1:15" ht="26.25" thickBot="1">
      <c r="A1" s="23" t="s">
        <v>123</v>
      </c>
      <c r="O1" s="24" t="s">
        <v>124</v>
      </c>
    </row>
    <row r="2" spans="1:42" ht="15.75" customHeight="1">
      <c r="A2" s="344" t="s">
        <v>38</v>
      </c>
      <c r="B2" s="345"/>
      <c r="C2" s="253" t="str">
        <f>'入力シート'!C3</f>
        <v>2000蜂須賀ラリーin徳島</v>
      </c>
      <c r="D2" s="253"/>
      <c r="E2" s="253"/>
      <c r="F2" s="253"/>
      <c r="G2" s="253"/>
      <c r="H2" s="253"/>
      <c r="I2" s="253"/>
      <c r="J2" s="253"/>
      <c r="K2" s="253"/>
      <c r="L2" s="253"/>
      <c r="M2" s="253"/>
      <c r="N2" s="354" t="s">
        <v>40</v>
      </c>
      <c r="O2" s="254" t="str">
        <f>TEXT('入力シート'!C4,"gge")</f>
        <v>平12</v>
      </c>
      <c r="P2" s="255"/>
      <c r="Q2" s="12" t="s">
        <v>125</v>
      </c>
      <c r="R2" s="256" t="str">
        <f>TEXT('入力シート'!C4,"m")</f>
        <v>4</v>
      </c>
      <c r="S2" s="12" t="s">
        <v>126</v>
      </c>
      <c r="T2" s="256" t="str">
        <f>TEXT('入力シート'!C4,"d")</f>
        <v>15</v>
      </c>
      <c r="U2" s="12" t="s">
        <v>127</v>
      </c>
      <c r="V2" s="356" t="s">
        <v>292</v>
      </c>
      <c r="W2" s="139" t="s">
        <v>212</v>
      </c>
      <c r="X2" s="139"/>
      <c r="Y2" s="139"/>
      <c r="Z2" s="139"/>
      <c r="AA2" s="139"/>
      <c r="AB2" s="139"/>
      <c r="AC2" s="140"/>
      <c r="AD2" s="358" t="s">
        <v>210</v>
      </c>
      <c r="AE2" s="133" t="s">
        <v>293</v>
      </c>
      <c r="AF2" s="134"/>
      <c r="AG2" s="134"/>
      <c r="AH2" s="135"/>
      <c r="AJ2" s="360" t="s">
        <v>294</v>
      </c>
      <c r="AK2" s="361"/>
      <c r="AL2" s="147"/>
      <c r="AM2" s="128"/>
      <c r="AN2" s="128"/>
      <c r="AO2" s="128"/>
      <c r="AP2" s="148"/>
    </row>
    <row r="3" spans="1:42" ht="15.75" customHeight="1">
      <c r="A3" s="346"/>
      <c r="B3" s="347"/>
      <c r="C3" s="257"/>
      <c r="D3" s="257"/>
      <c r="E3" s="257"/>
      <c r="F3" s="257"/>
      <c r="G3" s="257"/>
      <c r="H3" s="257"/>
      <c r="I3" s="257"/>
      <c r="J3" s="257"/>
      <c r="K3" s="257"/>
      <c r="L3" s="257"/>
      <c r="M3" s="257"/>
      <c r="N3" s="355"/>
      <c r="O3" s="113"/>
      <c r="P3" s="114"/>
      <c r="Q3" s="11" t="s">
        <v>295</v>
      </c>
      <c r="R3" s="258" t="str">
        <f>TEXT('入力シート'!D4,"m")</f>
        <v>4</v>
      </c>
      <c r="S3" s="11" t="s">
        <v>126</v>
      </c>
      <c r="T3" s="258" t="str">
        <f>TEXT('入力シート'!D4,"D")</f>
        <v>16</v>
      </c>
      <c r="U3" s="11" t="s">
        <v>127</v>
      </c>
      <c r="V3" s="357"/>
      <c r="W3" s="141"/>
      <c r="X3" s="141"/>
      <c r="Y3" s="141"/>
      <c r="Z3" s="141"/>
      <c r="AA3" s="141"/>
      <c r="AB3" s="141"/>
      <c r="AC3" s="142"/>
      <c r="AD3" s="359"/>
      <c r="AE3" s="136"/>
      <c r="AF3" s="137"/>
      <c r="AG3" s="137"/>
      <c r="AH3" s="138"/>
      <c r="AJ3" s="362"/>
      <c r="AK3" s="363"/>
      <c r="AL3" s="149"/>
      <c r="AM3" s="108"/>
      <c r="AN3" s="108"/>
      <c r="AO3" s="108"/>
      <c r="AP3" s="144"/>
    </row>
    <row r="4" spans="1:42" ht="12" customHeight="1">
      <c r="A4" s="348" t="s">
        <v>131</v>
      </c>
      <c r="B4" s="349"/>
      <c r="C4" s="25" t="s">
        <v>128</v>
      </c>
      <c r="D4" s="25"/>
      <c r="E4" s="3"/>
      <c r="F4" s="3"/>
      <c r="G4" s="3"/>
      <c r="H4" s="3"/>
      <c r="I4" s="3"/>
      <c r="J4" s="3"/>
      <c r="K4" s="3"/>
      <c r="L4" s="3"/>
      <c r="M4" s="3"/>
      <c r="N4" s="131" t="s">
        <v>129</v>
      </c>
      <c r="O4" s="132"/>
      <c r="P4" s="132"/>
      <c r="Q4" s="132"/>
      <c r="R4" s="132"/>
      <c r="S4" s="132"/>
      <c r="T4" s="132"/>
      <c r="U4" s="132"/>
      <c r="V4" s="132"/>
      <c r="W4" s="132"/>
      <c r="X4" s="132"/>
      <c r="Y4" s="132"/>
      <c r="Z4" s="132"/>
      <c r="AA4" s="132"/>
      <c r="AB4" s="103" t="s">
        <v>130</v>
      </c>
      <c r="AC4" s="158"/>
      <c r="AD4" s="158"/>
      <c r="AE4" s="158"/>
      <c r="AF4" s="158"/>
      <c r="AG4" s="158"/>
      <c r="AH4" s="159"/>
      <c r="AJ4" s="362"/>
      <c r="AK4" s="363"/>
      <c r="AL4" s="149"/>
      <c r="AM4" s="108"/>
      <c r="AN4" s="108"/>
      <c r="AO4" s="108"/>
      <c r="AP4" s="144"/>
    </row>
    <row r="5" spans="1:42" ht="13.5" customHeight="1">
      <c r="A5" s="350"/>
      <c r="B5" s="351"/>
      <c r="C5" s="259"/>
      <c r="D5" s="260"/>
      <c r="E5" s="260"/>
      <c r="F5" s="260"/>
      <c r="G5" s="260"/>
      <c r="H5" s="260"/>
      <c r="I5" s="260"/>
      <c r="J5" s="260"/>
      <c r="K5" s="260"/>
      <c r="L5" s="260"/>
      <c r="M5" s="259"/>
      <c r="N5" s="122" t="s">
        <v>132</v>
      </c>
      <c r="O5" s="123"/>
      <c r="P5" s="261" t="str">
        <f>MID('入力シート'!$C$22,1,1)</f>
        <v>1</v>
      </c>
      <c r="Q5" s="261" t="str">
        <f>MID('入力シート'!$C$22,2,1)</f>
        <v>2</v>
      </c>
      <c r="R5" s="261" t="str">
        <f>MID('入力シート'!$C$22,3,1)</f>
        <v>3</v>
      </c>
      <c r="S5" s="261" t="str">
        <f>MID('入力シート'!$C$22,4,1)</f>
        <v>4</v>
      </c>
      <c r="T5" s="261" t="str">
        <f>MID('入力シート'!$C$22,5,1)</f>
        <v>5</v>
      </c>
      <c r="U5" s="261" t="str">
        <f>MID('入力シート'!$C$22,6,1)</f>
        <v>6</v>
      </c>
      <c r="V5" s="261" t="str">
        <f>MID('入力シート'!$C$22,7,1)</f>
        <v>7</v>
      </c>
      <c r="W5" s="261" t="str">
        <f>MID('入力シート'!$C$22,8,1)</f>
        <v>8</v>
      </c>
      <c r="X5" s="261" t="str">
        <f>MID('入力シート'!$C$22,9,1)</f>
        <v>9</v>
      </c>
      <c r="Y5" s="261" t="str">
        <f>MID('入力シート'!$C$22,10,1)</f>
        <v>0</v>
      </c>
      <c r="Z5" s="261" t="str">
        <f>MID('入力シート'!$C$22,11,1)</f>
        <v>1</v>
      </c>
      <c r="AA5" s="262" t="str">
        <f>MID('入力シート'!$C$22,12,1)</f>
        <v>2</v>
      </c>
      <c r="AB5" s="143"/>
      <c r="AC5" s="108"/>
      <c r="AD5" s="108"/>
      <c r="AE5" s="108"/>
      <c r="AF5" s="108"/>
      <c r="AG5" s="108"/>
      <c r="AH5" s="144"/>
      <c r="AJ5" s="362"/>
      <c r="AK5" s="363"/>
      <c r="AL5" s="149"/>
      <c r="AM5" s="108"/>
      <c r="AN5" s="108"/>
      <c r="AO5" s="108"/>
      <c r="AP5" s="144"/>
    </row>
    <row r="6" spans="1:42" ht="13.5" customHeight="1" thickBot="1">
      <c r="A6" s="352"/>
      <c r="B6" s="353"/>
      <c r="C6" s="263"/>
      <c r="D6" s="263"/>
      <c r="E6" s="263"/>
      <c r="F6" s="263"/>
      <c r="G6" s="263"/>
      <c r="H6" s="263"/>
      <c r="I6" s="263"/>
      <c r="J6" s="263"/>
      <c r="K6" s="263"/>
      <c r="L6" s="263"/>
      <c r="M6" s="263"/>
      <c r="N6" s="124" t="s">
        <v>133</v>
      </c>
      <c r="O6" s="125"/>
      <c r="P6" s="264"/>
      <c r="Q6" s="264"/>
      <c r="R6" s="264"/>
      <c r="S6" s="264"/>
      <c r="T6" s="264"/>
      <c r="U6" s="264"/>
      <c r="V6" s="264"/>
      <c r="W6" s="264"/>
      <c r="X6" s="264"/>
      <c r="Y6" s="264"/>
      <c r="Z6" s="264"/>
      <c r="AA6" s="265"/>
      <c r="AB6" s="145"/>
      <c r="AC6" s="110"/>
      <c r="AD6" s="110"/>
      <c r="AE6" s="110"/>
      <c r="AF6" s="110"/>
      <c r="AG6" s="110"/>
      <c r="AH6" s="146"/>
      <c r="AJ6" s="364"/>
      <c r="AK6" s="365"/>
      <c r="AL6" s="150"/>
      <c r="AM6" s="110"/>
      <c r="AN6" s="110"/>
      <c r="AO6" s="110"/>
      <c r="AP6" s="146"/>
    </row>
    <row r="7" ht="9.75" customHeight="1" thickBot="1"/>
    <row r="8" spans="1:42" ht="15.75" customHeight="1">
      <c r="A8" s="366" t="s">
        <v>134</v>
      </c>
      <c r="B8" s="367"/>
      <c r="C8" s="266" t="str">
        <f>MID('入力シート'!$C$5,1,1)</f>
        <v>ラ</v>
      </c>
      <c r="D8" s="267"/>
      <c r="E8" s="268" t="str">
        <f>MID('入力シート'!$C$5,2,1)</f>
        <v>ン</v>
      </c>
      <c r="F8" s="267"/>
      <c r="G8" s="268" t="str">
        <f>MID('入力シート'!$C$5,3,1)</f>
        <v>サ</v>
      </c>
      <c r="H8" s="267"/>
      <c r="I8" s="268" t="str">
        <f>MID('入力シート'!$C$5,4,1)</f>
        <v>ー</v>
      </c>
      <c r="J8" s="267"/>
      <c r="K8" s="268" t="str">
        <f>MID('入力シート'!$C$5,5,1)</f>
        <v>号</v>
      </c>
      <c r="L8" s="267"/>
      <c r="M8" s="268">
        <f>MID('入力シート'!$C$5,6,1)</f>
      </c>
      <c r="N8" s="267"/>
      <c r="O8" s="268">
        <f>MID('入力シート'!$C$5,7,1)</f>
      </c>
      <c r="P8" s="267"/>
      <c r="Q8" s="268">
        <f>MID('入力シート'!$C$5,8,1)</f>
      </c>
      <c r="R8" s="267"/>
      <c r="S8" s="268">
        <f>MID('入力シート'!$C$5,9,1)</f>
      </c>
      <c r="T8" s="267"/>
      <c r="U8" s="268">
        <f>MID('入力シート'!$C$5,10,1)</f>
      </c>
      <c r="V8" s="267"/>
      <c r="W8" s="268">
        <f>MID('入力シート'!$C$5,11,1)</f>
      </c>
      <c r="X8" s="267"/>
      <c r="Y8" s="268">
        <f>MID('入力シート'!$C$5,12,1)</f>
      </c>
      <c r="Z8" s="267"/>
      <c r="AA8" s="268">
        <f>MID('入力シート'!$C$5,13,1)</f>
      </c>
      <c r="AB8" s="267"/>
      <c r="AC8" s="268">
        <f>MID('入力シート'!$C$5,14,1)</f>
      </c>
      <c r="AD8" s="267"/>
      <c r="AE8" s="268">
        <f>MID('入力シート'!$C$5,15,1)</f>
      </c>
      <c r="AF8" s="267"/>
      <c r="AG8" s="268">
        <f>MID('入力シート'!$C$5,16,1)</f>
      </c>
      <c r="AH8" s="267"/>
      <c r="AI8" s="268">
        <f>MID('入力シート'!$C$5,17,1)</f>
      </c>
      <c r="AJ8" s="267"/>
      <c r="AK8" s="268">
        <f>MID('入力シート'!$C$5,18,1)</f>
      </c>
      <c r="AL8" s="267"/>
      <c r="AM8" s="268">
        <f>MID('入力シート'!$C$5,19,1)</f>
      </c>
      <c r="AN8" s="267"/>
      <c r="AO8" s="268">
        <f>MID('入力シート'!$C$5,20,1)</f>
      </c>
      <c r="AP8" s="269"/>
    </row>
    <row r="9" spans="1:42" ht="12" customHeight="1" thickBot="1">
      <c r="A9" s="368" t="s">
        <v>135</v>
      </c>
      <c r="B9" s="369"/>
      <c r="C9" s="270"/>
      <c r="D9" s="264"/>
      <c r="E9" s="271"/>
      <c r="F9" s="264"/>
      <c r="G9" s="271"/>
      <c r="H9" s="264"/>
      <c r="I9" s="271"/>
      <c r="J9" s="264"/>
      <c r="K9" s="271"/>
      <c r="L9" s="264"/>
      <c r="M9" s="271"/>
      <c r="N9" s="264"/>
      <c r="O9" s="271"/>
      <c r="P9" s="264"/>
      <c r="Q9" s="271"/>
      <c r="R9" s="264"/>
      <c r="S9" s="271"/>
      <c r="T9" s="264"/>
      <c r="U9" s="271"/>
      <c r="V9" s="264"/>
      <c r="W9" s="271"/>
      <c r="X9" s="264"/>
      <c r="Y9" s="271"/>
      <c r="Z9" s="264"/>
      <c r="AA9" s="271"/>
      <c r="AB9" s="264"/>
      <c r="AC9" s="271"/>
      <c r="AD9" s="264"/>
      <c r="AE9" s="271"/>
      <c r="AF9" s="264"/>
      <c r="AG9" s="271"/>
      <c r="AH9" s="264"/>
      <c r="AI9" s="271"/>
      <c r="AJ9" s="264"/>
      <c r="AK9" s="271"/>
      <c r="AL9" s="264"/>
      <c r="AM9" s="271"/>
      <c r="AN9" s="264"/>
      <c r="AO9" s="271"/>
      <c r="AP9" s="272"/>
    </row>
    <row r="10" ht="9.75" customHeight="1" thickBot="1"/>
    <row r="11" spans="1:42" ht="13.5">
      <c r="A11" s="370" t="s">
        <v>136</v>
      </c>
      <c r="B11" s="371" t="s">
        <v>137</v>
      </c>
      <c r="C11" s="273" t="str">
        <f>'入力シート'!C6</f>
        <v>ﾔﾏﾀﾞ ﾀﾛｳ</v>
      </c>
      <c r="D11" s="274"/>
      <c r="E11" s="274"/>
      <c r="F11" s="274"/>
      <c r="G11" s="274"/>
      <c r="H11" s="274"/>
      <c r="I11" s="274"/>
      <c r="J11" s="274"/>
      <c r="K11" s="274"/>
      <c r="L11" s="274"/>
      <c r="M11" s="274"/>
      <c r="N11" s="275"/>
      <c r="O11" s="385" t="s">
        <v>138</v>
      </c>
      <c r="P11" s="154" t="s">
        <v>139</v>
      </c>
      <c r="Q11" s="155"/>
      <c r="R11" s="389" t="s">
        <v>223</v>
      </c>
      <c r="S11" s="276" t="str">
        <f>TEXT('入力シート'!C8,"ge年m月d日")&amp;"生"</f>
        <v>S40年12月28日生</v>
      </c>
      <c r="T11" s="276"/>
      <c r="U11" s="276"/>
      <c r="V11" s="276"/>
      <c r="W11" s="276"/>
      <c r="X11" s="276"/>
      <c r="Y11" s="391" t="s">
        <v>222</v>
      </c>
      <c r="Z11" s="276" t="str">
        <f ca="1">TEXT(TODAY()-'入力シート'!C8,"yy")&amp;"歳"</f>
        <v>42歳</v>
      </c>
      <c r="AA11" s="277"/>
      <c r="AC11" s="109" t="s">
        <v>140</v>
      </c>
      <c r="AD11" s="109"/>
      <c r="AE11" s="109"/>
      <c r="AF11" s="109"/>
      <c r="AG11" s="109"/>
      <c r="AH11" s="109"/>
      <c r="AI11" s="109"/>
      <c r="AJ11" s="109"/>
      <c r="AK11" s="109"/>
      <c r="AL11" s="109"/>
      <c r="AM11" s="109"/>
      <c r="AN11" s="109"/>
      <c r="AO11" s="109"/>
      <c r="AP11" s="109"/>
    </row>
    <row r="12" spans="1:42" ht="7.5" customHeight="1" thickBot="1">
      <c r="A12" s="372"/>
      <c r="B12" s="373" t="s">
        <v>46</v>
      </c>
      <c r="C12" s="278" t="str">
        <f>'入力シート'!C7</f>
        <v>山田 太郎</v>
      </c>
      <c r="D12" s="279"/>
      <c r="E12" s="279"/>
      <c r="F12" s="279"/>
      <c r="G12" s="279"/>
      <c r="H12" s="279"/>
      <c r="I12" s="279"/>
      <c r="J12" s="279"/>
      <c r="K12" s="279"/>
      <c r="L12" s="279"/>
      <c r="M12" s="279"/>
      <c r="N12" s="280"/>
      <c r="O12" s="386"/>
      <c r="P12" s="156"/>
      <c r="Q12" s="157"/>
      <c r="R12" s="390"/>
      <c r="S12" s="281"/>
      <c r="T12" s="281"/>
      <c r="U12" s="281"/>
      <c r="V12" s="281"/>
      <c r="W12" s="281"/>
      <c r="X12" s="281"/>
      <c r="Y12" s="392"/>
      <c r="Z12" s="281"/>
      <c r="AA12" s="282"/>
      <c r="AC12" s="109"/>
      <c r="AD12" s="109"/>
      <c r="AE12" s="109"/>
      <c r="AF12" s="109"/>
      <c r="AG12" s="109"/>
      <c r="AH12" s="109"/>
      <c r="AI12" s="109"/>
      <c r="AJ12" s="109"/>
      <c r="AK12" s="109"/>
      <c r="AL12" s="109"/>
      <c r="AM12" s="109"/>
      <c r="AN12" s="109"/>
      <c r="AO12" s="109"/>
      <c r="AP12" s="109"/>
    </row>
    <row r="13" spans="1:42" ht="7.5" customHeight="1">
      <c r="A13" s="372"/>
      <c r="B13" s="374"/>
      <c r="C13" s="283"/>
      <c r="D13" s="284"/>
      <c r="E13" s="284"/>
      <c r="F13" s="284"/>
      <c r="G13" s="284"/>
      <c r="H13" s="284"/>
      <c r="I13" s="284"/>
      <c r="J13" s="284"/>
      <c r="K13" s="284"/>
      <c r="L13" s="284"/>
      <c r="M13" s="284"/>
      <c r="N13" s="285"/>
      <c r="O13" s="387" t="s">
        <v>49</v>
      </c>
      <c r="P13" s="4" t="s">
        <v>141</v>
      </c>
      <c r="Q13" s="286" t="str">
        <f>'入力シート'!C9</f>
        <v>O</v>
      </c>
      <c r="R13" s="387" t="s">
        <v>142</v>
      </c>
      <c r="S13" s="259" t="str">
        <f>'入力シート'!C10</f>
        <v>ラリークラブ</v>
      </c>
      <c r="T13" s="259"/>
      <c r="U13" s="259"/>
      <c r="V13" s="259"/>
      <c r="W13" s="259"/>
      <c r="X13" s="259"/>
      <c r="Y13" s="259"/>
      <c r="Z13" s="259"/>
      <c r="AA13" s="287"/>
      <c r="AC13" s="410" t="s">
        <v>267</v>
      </c>
      <c r="AD13" s="411"/>
      <c r="AE13" s="412" t="s">
        <v>38</v>
      </c>
      <c r="AF13" s="413"/>
      <c r="AG13" s="413"/>
      <c r="AH13" s="413"/>
      <c r="AI13" s="413"/>
      <c r="AJ13" s="413"/>
      <c r="AK13" s="413"/>
      <c r="AL13" s="411"/>
      <c r="AM13" s="414" t="s">
        <v>143</v>
      </c>
      <c r="AN13" s="414"/>
      <c r="AO13" s="414" t="s">
        <v>144</v>
      </c>
      <c r="AP13" s="415"/>
    </row>
    <row r="14" spans="1:42" ht="7.5" customHeight="1">
      <c r="A14" s="372"/>
      <c r="B14" s="374"/>
      <c r="C14" s="283"/>
      <c r="D14" s="284"/>
      <c r="E14" s="284"/>
      <c r="F14" s="284"/>
      <c r="G14" s="284"/>
      <c r="H14" s="284"/>
      <c r="I14" s="284"/>
      <c r="J14" s="284"/>
      <c r="K14" s="284"/>
      <c r="L14" s="284"/>
      <c r="M14" s="284"/>
      <c r="N14" s="285"/>
      <c r="O14" s="388"/>
      <c r="P14" s="14" t="s">
        <v>145</v>
      </c>
      <c r="Q14" s="288"/>
      <c r="R14" s="388"/>
      <c r="S14" s="259"/>
      <c r="T14" s="259"/>
      <c r="U14" s="259"/>
      <c r="V14" s="259"/>
      <c r="W14" s="259"/>
      <c r="X14" s="259"/>
      <c r="Y14" s="259"/>
      <c r="Z14" s="259"/>
      <c r="AA14" s="287"/>
      <c r="AC14" s="416"/>
      <c r="AD14" s="417"/>
      <c r="AE14" s="418"/>
      <c r="AF14" s="419"/>
      <c r="AG14" s="419"/>
      <c r="AH14" s="419"/>
      <c r="AI14" s="419"/>
      <c r="AJ14" s="419"/>
      <c r="AK14" s="419"/>
      <c r="AL14" s="417"/>
      <c r="AM14" s="71"/>
      <c r="AN14" s="71"/>
      <c r="AO14" s="71"/>
      <c r="AP14" s="420"/>
    </row>
    <row r="15" spans="1:42" ht="7.5" customHeight="1">
      <c r="A15" s="372"/>
      <c r="B15" s="375"/>
      <c r="C15" s="289"/>
      <c r="D15" s="290"/>
      <c r="E15" s="290"/>
      <c r="F15" s="290"/>
      <c r="G15" s="290"/>
      <c r="H15" s="290"/>
      <c r="I15" s="290"/>
      <c r="J15" s="290"/>
      <c r="K15" s="290"/>
      <c r="L15" s="290"/>
      <c r="M15" s="290"/>
      <c r="N15" s="291"/>
      <c r="O15" s="386"/>
      <c r="P15" s="13" t="s">
        <v>146</v>
      </c>
      <c r="Q15" s="292"/>
      <c r="R15" s="386"/>
      <c r="S15" s="257"/>
      <c r="T15" s="257"/>
      <c r="U15" s="257"/>
      <c r="V15" s="257"/>
      <c r="W15" s="257"/>
      <c r="X15" s="257"/>
      <c r="Y15" s="257"/>
      <c r="Z15" s="257"/>
      <c r="AA15" s="293"/>
      <c r="AC15" s="421"/>
      <c r="AD15" s="422"/>
      <c r="AE15" s="423"/>
      <c r="AF15" s="424"/>
      <c r="AG15" s="424"/>
      <c r="AH15" s="424"/>
      <c r="AI15" s="424"/>
      <c r="AJ15" s="424"/>
      <c r="AK15" s="424"/>
      <c r="AL15" s="422"/>
      <c r="AM15" s="71"/>
      <c r="AN15" s="71"/>
      <c r="AO15" s="71"/>
      <c r="AP15" s="420"/>
    </row>
    <row r="16" spans="1:42" ht="13.5" customHeight="1">
      <c r="A16" s="372"/>
      <c r="B16" s="376" t="s">
        <v>147</v>
      </c>
      <c r="C16" s="15" t="s">
        <v>148</v>
      </c>
      <c r="D16" s="294" t="str">
        <f>'入力シート'!C11</f>
        <v>999-9999</v>
      </c>
      <c r="E16" s="294"/>
      <c r="F16" s="294"/>
      <c r="G16" s="294"/>
      <c r="H16" s="294"/>
      <c r="I16" s="295"/>
      <c r="J16" s="393" t="s">
        <v>296</v>
      </c>
      <c r="K16" s="393"/>
      <c r="L16" s="393"/>
      <c r="M16" s="296" t="str">
        <f>'入力シート'!C17</f>
        <v>rally@jmrc-chugoku.com</v>
      </c>
      <c r="N16" s="296"/>
      <c r="O16" s="296"/>
      <c r="P16" s="296"/>
      <c r="Q16" s="296"/>
      <c r="R16" s="296"/>
      <c r="S16" s="296"/>
      <c r="T16" s="296"/>
      <c r="U16" s="296"/>
      <c r="V16" s="296"/>
      <c r="W16" s="296"/>
      <c r="X16" s="296"/>
      <c r="Y16" s="296"/>
      <c r="Z16" s="296"/>
      <c r="AA16" s="297"/>
      <c r="AC16" s="298" t="str">
        <f>TEXT('入力シート'!C23,"ge/m")</f>
        <v>H11/4</v>
      </c>
      <c r="AD16" s="299"/>
      <c r="AE16" s="300" t="str">
        <f>'入力シート'!D23</f>
        <v>蜂須賀</v>
      </c>
      <c r="AF16" s="300"/>
      <c r="AG16" s="300"/>
      <c r="AH16" s="300"/>
      <c r="AI16" s="300"/>
      <c r="AJ16" s="300"/>
      <c r="AK16" s="300"/>
      <c r="AL16" s="300"/>
      <c r="AM16" s="300" t="str">
        <f>'入力シート'!E23</f>
        <v>Ｄ</v>
      </c>
      <c r="AN16" s="300"/>
      <c r="AO16" s="300" t="str">
        <f>'入力シート'!F23</f>
        <v>１位</v>
      </c>
      <c r="AP16" s="301"/>
    </row>
    <row r="17" spans="1:42" ht="18" customHeight="1">
      <c r="A17" s="372"/>
      <c r="B17" s="375"/>
      <c r="C17" s="302" t="str">
        <f>'入力シート'!C12</f>
        <v>広島県</v>
      </c>
      <c r="D17" s="257"/>
      <c r="E17" s="257"/>
      <c r="F17" s="257"/>
      <c r="G17" s="257"/>
      <c r="H17" s="257"/>
      <c r="I17" s="257"/>
      <c r="J17" s="257"/>
      <c r="K17" s="257"/>
      <c r="L17" s="257"/>
      <c r="M17" s="257"/>
      <c r="N17" s="257"/>
      <c r="O17" s="257"/>
      <c r="P17" s="257"/>
      <c r="Q17" s="303"/>
      <c r="R17" s="394" t="s">
        <v>218</v>
      </c>
      <c r="S17" s="395"/>
      <c r="T17" s="304" t="str">
        <f>'入力シート'!C13</f>
        <v>９９９－９９９－９９９９</v>
      </c>
      <c r="U17" s="304"/>
      <c r="V17" s="304"/>
      <c r="W17" s="304"/>
      <c r="X17" s="304"/>
      <c r="Y17" s="304"/>
      <c r="Z17" s="304"/>
      <c r="AA17" s="305"/>
      <c r="AC17" s="298"/>
      <c r="AD17" s="299"/>
      <c r="AE17" s="300"/>
      <c r="AF17" s="300"/>
      <c r="AG17" s="300"/>
      <c r="AH17" s="300"/>
      <c r="AI17" s="300"/>
      <c r="AJ17" s="300"/>
      <c r="AK17" s="300"/>
      <c r="AL17" s="300"/>
      <c r="AM17" s="300"/>
      <c r="AN17" s="300"/>
      <c r="AO17" s="300"/>
      <c r="AP17" s="301"/>
    </row>
    <row r="18" spans="1:42" ht="15.75" customHeight="1">
      <c r="A18" s="372"/>
      <c r="B18" s="377" t="s">
        <v>149</v>
      </c>
      <c r="C18" s="306" t="str">
        <f>'入力シート'!C14</f>
        <v>無職</v>
      </c>
      <c r="D18" s="307"/>
      <c r="E18" s="307"/>
      <c r="F18" s="307"/>
      <c r="G18" s="307"/>
      <c r="H18" s="307"/>
      <c r="I18" s="307"/>
      <c r="J18" s="307"/>
      <c r="K18" s="307"/>
      <c r="L18" s="307"/>
      <c r="M18" s="307"/>
      <c r="N18" s="307"/>
      <c r="O18" s="307"/>
      <c r="P18" s="307"/>
      <c r="Q18" s="308"/>
      <c r="R18" s="395" t="s">
        <v>219</v>
      </c>
      <c r="S18" s="395"/>
      <c r="T18" s="304" t="str">
        <f>'入力シート'!C16</f>
        <v>０９０－９９９９－９９９９</v>
      </c>
      <c r="U18" s="304"/>
      <c r="V18" s="304"/>
      <c r="W18" s="304"/>
      <c r="X18" s="304"/>
      <c r="Y18" s="304"/>
      <c r="Z18" s="304"/>
      <c r="AA18" s="305"/>
      <c r="AC18" s="298" t="str">
        <f>TEXT('入力シート'!C24,"ge/m")</f>
        <v>H11/6</v>
      </c>
      <c r="AD18" s="299"/>
      <c r="AE18" s="300" t="str">
        <f>'入力シート'!D24</f>
        <v>広島</v>
      </c>
      <c r="AF18" s="300"/>
      <c r="AG18" s="300"/>
      <c r="AH18" s="300"/>
      <c r="AI18" s="300"/>
      <c r="AJ18" s="300"/>
      <c r="AK18" s="300"/>
      <c r="AL18" s="300"/>
      <c r="AM18" s="300" t="str">
        <f>'入力シート'!E24</f>
        <v>Ｄ</v>
      </c>
      <c r="AN18" s="300"/>
      <c r="AO18" s="300" t="str">
        <f>'入力シート'!F24</f>
        <v>１位</v>
      </c>
      <c r="AP18" s="301"/>
    </row>
    <row r="19" spans="1:42" ht="15.75" customHeight="1">
      <c r="A19" s="378"/>
      <c r="B19" s="379" t="s">
        <v>150</v>
      </c>
      <c r="C19" s="302"/>
      <c r="D19" s="257"/>
      <c r="E19" s="257"/>
      <c r="F19" s="257"/>
      <c r="G19" s="257"/>
      <c r="H19" s="257"/>
      <c r="I19" s="257"/>
      <c r="J19" s="257"/>
      <c r="K19" s="257"/>
      <c r="L19" s="257"/>
      <c r="M19" s="257"/>
      <c r="N19" s="257"/>
      <c r="O19" s="257"/>
      <c r="P19" s="257"/>
      <c r="Q19" s="303"/>
      <c r="R19" s="395" t="s">
        <v>221</v>
      </c>
      <c r="S19" s="395"/>
      <c r="T19" s="304" t="str">
        <f>'入力シート'!C15</f>
        <v>９９９－９９９－９９９９</v>
      </c>
      <c r="U19" s="304"/>
      <c r="V19" s="304"/>
      <c r="W19" s="304"/>
      <c r="X19" s="304"/>
      <c r="Y19" s="304"/>
      <c r="Z19" s="304"/>
      <c r="AA19" s="305"/>
      <c r="AC19" s="298"/>
      <c r="AD19" s="299"/>
      <c r="AE19" s="300"/>
      <c r="AF19" s="300"/>
      <c r="AG19" s="300"/>
      <c r="AH19" s="300"/>
      <c r="AI19" s="300"/>
      <c r="AJ19" s="300"/>
      <c r="AK19" s="300"/>
      <c r="AL19" s="300"/>
      <c r="AM19" s="300"/>
      <c r="AN19" s="300"/>
      <c r="AO19" s="300"/>
      <c r="AP19" s="301"/>
    </row>
    <row r="20" spans="1:42" ht="15.75" customHeight="1">
      <c r="A20" s="378"/>
      <c r="B20" s="377" t="s">
        <v>151</v>
      </c>
      <c r="C20" s="72" t="s">
        <v>152</v>
      </c>
      <c r="D20" s="309" t="str">
        <f>'入力シート'!C18</f>
        <v>普通</v>
      </c>
      <c r="E20" s="310"/>
      <c r="F20" s="286"/>
      <c r="G20" s="400" t="s">
        <v>153</v>
      </c>
      <c r="H20" s="311" t="str">
        <f>MID('入力シート'!$C$19,1,1)</f>
        <v>1</v>
      </c>
      <c r="I20" s="312" t="str">
        <f>MID('入力シート'!$C$19,2,1)</f>
        <v>2</v>
      </c>
      <c r="J20" s="312" t="str">
        <f>MID('入力シート'!$C$19,3,1)</f>
        <v>3</v>
      </c>
      <c r="K20" s="312" t="str">
        <f>MID('入力シート'!$C$19,4,1)</f>
        <v>4</v>
      </c>
      <c r="L20" s="312" t="str">
        <f>MID('入力シート'!$C$19,5,1)</f>
        <v>5</v>
      </c>
      <c r="M20" s="312" t="str">
        <f>MID('入力シート'!$C$19,6,1)</f>
        <v>6</v>
      </c>
      <c r="N20" s="312" t="str">
        <f>MID('入力シート'!$C$19,7,1)</f>
        <v>7</v>
      </c>
      <c r="O20" s="312" t="str">
        <f>MID('入力シート'!$C$19,8,1)</f>
        <v>8</v>
      </c>
      <c r="P20" s="312" t="str">
        <f>MID('入力シート'!$C$19,9,1)</f>
        <v>9</v>
      </c>
      <c r="Q20" s="312" t="str">
        <f>MID('入力シート'!$C$19,10,1)</f>
        <v>0</v>
      </c>
      <c r="R20" s="312" t="str">
        <f>MID('入力シート'!$C$19,11,1)</f>
        <v>1</v>
      </c>
      <c r="S20" s="313" t="str">
        <f>MID('入力シート'!$C$19,12,1)</f>
        <v>2</v>
      </c>
      <c r="T20" s="396" t="s">
        <v>291</v>
      </c>
      <c r="U20" s="397"/>
      <c r="V20" s="314" t="str">
        <f>TEXT('入力シート'!C20,"ge年m月")&amp;" 取得"</f>
        <v>S40年12月 取得</v>
      </c>
      <c r="W20" s="314"/>
      <c r="X20" s="314"/>
      <c r="Y20" s="314"/>
      <c r="Z20" s="314"/>
      <c r="AA20" s="315"/>
      <c r="AC20" s="298" t="str">
        <f>TEXT('入力シート'!C25,"ge/m")</f>
        <v>H11/9</v>
      </c>
      <c r="AD20" s="299"/>
      <c r="AE20" s="300" t="str">
        <f>'入力シート'!D25</f>
        <v>島根</v>
      </c>
      <c r="AF20" s="300"/>
      <c r="AG20" s="300"/>
      <c r="AH20" s="300"/>
      <c r="AI20" s="300"/>
      <c r="AJ20" s="300"/>
      <c r="AK20" s="300"/>
      <c r="AL20" s="300"/>
      <c r="AM20" s="300" t="str">
        <f>'入力シート'!E25</f>
        <v>Ｄ</v>
      </c>
      <c r="AN20" s="300"/>
      <c r="AO20" s="300" t="str">
        <f>'入力シート'!F25</f>
        <v>１位</v>
      </c>
      <c r="AP20" s="301"/>
    </row>
    <row r="21" spans="1:42" ht="15.75" customHeight="1">
      <c r="A21" s="378"/>
      <c r="B21" s="379" t="s">
        <v>154</v>
      </c>
      <c r="C21" s="359"/>
      <c r="D21" s="316"/>
      <c r="E21" s="317"/>
      <c r="F21" s="292"/>
      <c r="G21" s="401"/>
      <c r="H21" s="318"/>
      <c r="I21" s="261"/>
      <c r="J21" s="261"/>
      <c r="K21" s="261"/>
      <c r="L21" s="319"/>
      <c r="M21" s="319"/>
      <c r="N21" s="319"/>
      <c r="O21" s="319"/>
      <c r="P21" s="319"/>
      <c r="Q21" s="319"/>
      <c r="R21" s="319"/>
      <c r="S21" s="320"/>
      <c r="T21" s="398"/>
      <c r="U21" s="399"/>
      <c r="V21" s="321"/>
      <c r="W21" s="321"/>
      <c r="X21" s="321"/>
      <c r="Y21" s="321"/>
      <c r="Z21" s="321"/>
      <c r="AA21" s="322"/>
      <c r="AC21" s="298"/>
      <c r="AD21" s="299"/>
      <c r="AE21" s="300"/>
      <c r="AF21" s="300"/>
      <c r="AG21" s="300"/>
      <c r="AH21" s="300"/>
      <c r="AI21" s="300"/>
      <c r="AJ21" s="300"/>
      <c r="AK21" s="300"/>
      <c r="AL21" s="300"/>
      <c r="AM21" s="300"/>
      <c r="AN21" s="300"/>
      <c r="AO21" s="300"/>
      <c r="AP21" s="301"/>
    </row>
    <row r="22" spans="1:42" ht="15.75" customHeight="1">
      <c r="A22" s="378"/>
      <c r="B22" s="377" t="s">
        <v>155</v>
      </c>
      <c r="C22" s="119" t="s">
        <v>132</v>
      </c>
      <c r="D22" s="75"/>
      <c r="E22" s="160" t="s">
        <v>156</v>
      </c>
      <c r="F22" s="161"/>
      <c r="G22" s="161"/>
      <c r="H22" s="161"/>
      <c r="I22" s="161"/>
      <c r="J22" s="161"/>
      <c r="K22" s="118"/>
      <c r="L22" s="402" t="s">
        <v>157</v>
      </c>
      <c r="M22" s="311" t="str">
        <f>MID('入力シート'!$C$21,1,1)</f>
        <v>3</v>
      </c>
      <c r="N22" s="313" t="str">
        <f>MID('入力シート'!$C$21,2,1)</f>
        <v>4</v>
      </c>
      <c r="O22" s="404" t="s">
        <v>158</v>
      </c>
      <c r="P22" s="311" t="str">
        <f>MID('入力シート'!$C$22,1,1)</f>
        <v>1</v>
      </c>
      <c r="Q22" s="312" t="str">
        <f>MID('入力シート'!$C$22,2,1)</f>
        <v>2</v>
      </c>
      <c r="R22" s="312" t="str">
        <f>MID('入力シート'!$C$22,3,1)</f>
        <v>3</v>
      </c>
      <c r="S22" s="312" t="str">
        <f>MID('入力シート'!$C$22,4,1)</f>
        <v>4</v>
      </c>
      <c r="T22" s="312" t="str">
        <f>MID('入力シート'!$C$22,5,1)</f>
        <v>5</v>
      </c>
      <c r="U22" s="312" t="str">
        <f>MID('入力シート'!$C$22,6,1)</f>
        <v>6</v>
      </c>
      <c r="V22" s="312" t="str">
        <f>MID('入力シート'!$C$22,7,1)</f>
        <v>7</v>
      </c>
      <c r="W22" s="312" t="str">
        <f>MID('入力シート'!$C$22,8,1)</f>
        <v>8</v>
      </c>
      <c r="X22" s="312" t="str">
        <f>MID('入力シート'!$C$22,9,1)</f>
        <v>9</v>
      </c>
      <c r="Y22" s="312" t="str">
        <f>MID('入力シート'!$C$22,10,1)</f>
        <v>0</v>
      </c>
      <c r="Z22" s="312" t="str">
        <f>MID('入力シート'!$C$22,11,1)</f>
        <v>1</v>
      </c>
      <c r="AA22" s="323" t="str">
        <f>MID('入力シート'!$C$22,12,1)</f>
        <v>2</v>
      </c>
      <c r="AC22" s="298" t="str">
        <f>TEXT('入力シート'!C26,"ge/m")</f>
        <v>H11/10</v>
      </c>
      <c r="AD22" s="299"/>
      <c r="AE22" s="300" t="str">
        <f>'入力シート'!D26</f>
        <v>山口</v>
      </c>
      <c r="AF22" s="300"/>
      <c r="AG22" s="300"/>
      <c r="AH22" s="300"/>
      <c r="AI22" s="300"/>
      <c r="AJ22" s="300"/>
      <c r="AK22" s="300"/>
      <c r="AL22" s="300"/>
      <c r="AM22" s="300" t="str">
        <f>'入力シート'!E26</f>
        <v>Ｄ</v>
      </c>
      <c r="AN22" s="300"/>
      <c r="AO22" s="300" t="str">
        <f>'入力シート'!F26</f>
        <v>１位</v>
      </c>
      <c r="AP22" s="301"/>
    </row>
    <row r="23" spans="1:42" ht="15.75" customHeight="1" thickBot="1">
      <c r="A23" s="380"/>
      <c r="B23" s="379" t="s">
        <v>227</v>
      </c>
      <c r="C23" s="101" t="s">
        <v>133</v>
      </c>
      <c r="D23" s="102"/>
      <c r="E23" s="162"/>
      <c r="F23" s="163"/>
      <c r="G23" s="163"/>
      <c r="H23" s="163"/>
      <c r="I23" s="163"/>
      <c r="J23" s="163"/>
      <c r="K23" s="115"/>
      <c r="L23" s="403"/>
      <c r="M23" s="324"/>
      <c r="N23" s="320"/>
      <c r="O23" s="405"/>
      <c r="P23" s="324"/>
      <c r="Q23" s="319"/>
      <c r="R23" s="261"/>
      <c r="S23" s="319"/>
      <c r="T23" s="319"/>
      <c r="U23" s="319"/>
      <c r="V23" s="319"/>
      <c r="W23" s="319"/>
      <c r="X23" s="319"/>
      <c r="Y23" s="261"/>
      <c r="Z23" s="319"/>
      <c r="AA23" s="325"/>
      <c r="AC23" s="326"/>
      <c r="AD23" s="327"/>
      <c r="AE23" s="328"/>
      <c r="AF23" s="328"/>
      <c r="AG23" s="328"/>
      <c r="AH23" s="328"/>
      <c r="AI23" s="328"/>
      <c r="AJ23" s="328"/>
      <c r="AK23" s="328"/>
      <c r="AL23" s="328"/>
      <c r="AM23" s="328"/>
      <c r="AN23" s="328"/>
      <c r="AO23" s="328"/>
      <c r="AP23" s="329"/>
    </row>
    <row r="24" spans="1:42" ht="12.75" customHeight="1">
      <c r="A24" s="381" t="s">
        <v>297</v>
      </c>
      <c r="B24" s="382" t="s">
        <v>298</v>
      </c>
      <c r="C24" s="330" t="str">
        <f>'入力シート'!C27</f>
        <v>ﾔﾏﾀﾞ ﾊﾅｺ</v>
      </c>
      <c r="D24" s="331"/>
      <c r="E24" s="331"/>
      <c r="F24" s="331"/>
      <c r="G24" s="331"/>
      <c r="H24" s="331"/>
      <c r="I24" s="331"/>
      <c r="J24" s="331"/>
      <c r="K24" s="331"/>
      <c r="L24" s="331"/>
      <c r="M24" s="331"/>
      <c r="N24" s="332"/>
      <c r="O24" s="388" t="s">
        <v>3</v>
      </c>
      <c r="P24" s="164" t="s">
        <v>8</v>
      </c>
      <c r="Q24" s="165"/>
      <c r="R24" s="406" t="s">
        <v>223</v>
      </c>
      <c r="S24" s="333" t="str">
        <f>TEXT('入力シート'!C29,"ge年m月d日")&amp;"生"</f>
        <v>S50年1月1日生</v>
      </c>
      <c r="T24" s="334"/>
      <c r="U24" s="334"/>
      <c r="V24" s="334"/>
      <c r="W24" s="334"/>
      <c r="X24" s="335"/>
      <c r="Y24" s="407" t="s">
        <v>222</v>
      </c>
      <c r="Z24" s="334" t="str">
        <f ca="1">TEXT(TODAY()-'入力シート'!C29,"yy")&amp;"歳"</f>
        <v>33歳</v>
      </c>
      <c r="AA24" s="336"/>
      <c r="AC24" s="109" t="s">
        <v>159</v>
      </c>
      <c r="AD24" s="109"/>
      <c r="AE24" s="109"/>
      <c r="AF24" s="109"/>
      <c r="AG24" s="109"/>
      <c r="AH24" s="109"/>
      <c r="AI24" s="109"/>
      <c r="AJ24" s="109"/>
      <c r="AK24" s="109"/>
      <c r="AL24" s="109"/>
      <c r="AM24" s="109"/>
      <c r="AN24" s="109"/>
      <c r="AO24" s="109"/>
      <c r="AP24" s="109"/>
    </row>
    <row r="25" spans="1:42" ht="7.5" customHeight="1" thickBot="1">
      <c r="A25" s="372"/>
      <c r="B25" s="373" t="s">
        <v>46</v>
      </c>
      <c r="C25" s="278" t="str">
        <f>'入力シート'!C28</f>
        <v>山田 花子</v>
      </c>
      <c r="D25" s="279"/>
      <c r="E25" s="279"/>
      <c r="F25" s="279"/>
      <c r="G25" s="279"/>
      <c r="H25" s="279"/>
      <c r="I25" s="279"/>
      <c r="J25" s="279"/>
      <c r="K25" s="279"/>
      <c r="L25" s="279"/>
      <c r="M25" s="279"/>
      <c r="N25" s="280"/>
      <c r="O25" s="386"/>
      <c r="P25" s="156"/>
      <c r="Q25" s="157"/>
      <c r="R25" s="390"/>
      <c r="S25" s="337"/>
      <c r="T25" s="281"/>
      <c r="U25" s="281"/>
      <c r="V25" s="281"/>
      <c r="W25" s="281"/>
      <c r="X25" s="338"/>
      <c r="Y25" s="392"/>
      <c r="Z25" s="281"/>
      <c r="AA25" s="282"/>
      <c r="AC25" s="109"/>
      <c r="AD25" s="109"/>
      <c r="AE25" s="109"/>
      <c r="AF25" s="109"/>
      <c r="AG25" s="109"/>
      <c r="AH25" s="109"/>
      <c r="AI25" s="109"/>
      <c r="AJ25" s="109"/>
      <c r="AK25" s="109"/>
      <c r="AL25" s="109"/>
      <c r="AM25" s="109"/>
      <c r="AN25" s="109"/>
      <c r="AO25" s="109"/>
      <c r="AP25" s="109"/>
    </row>
    <row r="26" spans="1:42" ht="7.5" customHeight="1">
      <c r="A26" s="372"/>
      <c r="B26" s="374"/>
      <c r="C26" s="283"/>
      <c r="D26" s="284"/>
      <c r="E26" s="284"/>
      <c r="F26" s="284"/>
      <c r="G26" s="284"/>
      <c r="H26" s="284"/>
      <c r="I26" s="284"/>
      <c r="J26" s="284"/>
      <c r="K26" s="284"/>
      <c r="L26" s="284"/>
      <c r="M26" s="284"/>
      <c r="N26" s="285"/>
      <c r="O26" s="387" t="s">
        <v>4</v>
      </c>
      <c r="P26" s="4" t="s">
        <v>5</v>
      </c>
      <c r="Q26" s="286" t="str">
        <f>'入力シート'!C30</f>
        <v>O</v>
      </c>
      <c r="R26" s="387" t="s">
        <v>9</v>
      </c>
      <c r="S26" s="259" t="str">
        <f>'入力シート'!C31</f>
        <v>ラリークラブ</v>
      </c>
      <c r="T26" s="259"/>
      <c r="U26" s="259"/>
      <c r="V26" s="259"/>
      <c r="W26" s="259"/>
      <c r="X26" s="259"/>
      <c r="Y26" s="259"/>
      <c r="Z26" s="259"/>
      <c r="AA26" s="287"/>
      <c r="AC26" s="410" t="s">
        <v>267</v>
      </c>
      <c r="AD26" s="411"/>
      <c r="AE26" s="412" t="s">
        <v>38</v>
      </c>
      <c r="AF26" s="413"/>
      <c r="AG26" s="413"/>
      <c r="AH26" s="413"/>
      <c r="AI26" s="413"/>
      <c r="AJ26" s="413"/>
      <c r="AK26" s="413"/>
      <c r="AL26" s="411"/>
      <c r="AM26" s="414" t="s">
        <v>143</v>
      </c>
      <c r="AN26" s="414"/>
      <c r="AO26" s="414" t="s">
        <v>144</v>
      </c>
      <c r="AP26" s="415"/>
    </row>
    <row r="27" spans="1:42" ht="7.5" customHeight="1">
      <c r="A27" s="372"/>
      <c r="B27" s="374"/>
      <c r="C27" s="283"/>
      <c r="D27" s="284"/>
      <c r="E27" s="284"/>
      <c r="F27" s="284"/>
      <c r="G27" s="284"/>
      <c r="H27" s="284"/>
      <c r="I27" s="284"/>
      <c r="J27" s="284"/>
      <c r="K27" s="284"/>
      <c r="L27" s="284"/>
      <c r="M27" s="284"/>
      <c r="N27" s="285"/>
      <c r="O27" s="388"/>
      <c r="P27" s="14" t="s">
        <v>6</v>
      </c>
      <c r="Q27" s="288"/>
      <c r="R27" s="388"/>
      <c r="S27" s="259"/>
      <c r="T27" s="259"/>
      <c r="U27" s="259"/>
      <c r="V27" s="259"/>
      <c r="W27" s="259"/>
      <c r="X27" s="259"/>
      <c r="Y27" s="259"/>
      <c r="Z27" s="259"/>
      <c r="AA27" s="287"/>
      <c r="AC27" s="416"/>
      <c r="AD27" s="417"/>
      <c r="AE27" s="418"/>
      <c r="AF27" s="419"/>
      <c r="AG27" s="419"/>
      <c r="AH27" s="419"/>
      <c r="AI27" s="419"/>
      <c r="AJ27" s="419"/>
      <c r="AK27" s="419"/>
      <c r="AL27" s="417"/>
      <c r="AM27" s="71"/>
      <c r="AN27" s="71"/>
      <c r="AO27" s="71"/>
      <c r="AP27" s="420"/>
    </row>
    <row r="28" spans="1:42" ht="7.5" customHeight="1">
      <c r="A28" s="372"/>
      <c r="B28" s="375"/>
      <c r="C28" s="289"/>
      <c r="D28" s="290"/>
      <c r="E28" s="290"/>
      <c r="F28" s="290"/>
      <c r="G28" s="290"/>
      <c r="H28" s="290"/>
      <c r="I28" s="290"/>
      <c r="J28" s="290"/>
      <c r="K28" s="290"/>
      <c r="L28" s="290"/>
      <c r="M28" s="290"/>
      <c r="N28" s="291"/>
      <c r="O28" s="386"/>
      <c r="P28" s="13" t="s">
        <v>7</v>
      </c>
      <c r="Q28" s="292"/>
      <c r="R28" s="386"/>
      <c r="S28" s="257"/>
      <c r="T28" s="257"/>
      <c r="U28" s="257"/>
      <c r="V28" s="257"/>
      <c r="W28" s="257"/>
      <c r="X28" s="257"/>
      <c r="Y28" s="257"/>
      <c r="Z28" s="257"/>
      <c r="AA28" s="293"/>
      <c r="AC28" s="421"/>
      <c r="AD28" s="422"/>
      <c r="AE28" s="423"/>
      <c r="AF28" s="424"/>
      <c r="AG28" s="424"/>
      <c r="AH28" s="424"/>
      <c r="AI28" s="424"/>
      <c r="AJ28" s="424"/>
      <c r="AK28" s="424"/>
      <c r="AL28" s="422"/>
      <c r="AM28" s="71"/>
      <c r="AN28" s="71"/>
      <c r="AO28" s="71"/>
      <c r="AP28" s="420"/>
    </row>
    <row r="29" spans="1:42" ht="13.5" customHeight="1">
      <c r="A29" s="372"/>
      <c r="B29" s="376" t="s">
        <v>147</v>
      </c>
      <c r="C29" s="15" t="s">
        <v>10</v>
      </c>
      <c r="D29" s="294" t="str">
        <f>'入力シート'!C32</f>
        <v>999-9999</v>
      </c>
      <c r="E29" s="294"/>
      <c r="F29" s="294"/>
      <c r="G29" s="294"/>
      <c r="H29" s="294"/>
      <c r="I29" s="295"/>
      <c r="J29" s="393" t="s">
        <v>296</v>
      </c>
      <c r="K29" s="393"/>
      <c r="L29" s="393"/>
      <c r="M29" s="296" t="str">
        <f>'入力シート'!C38</f>
        <v>rally@jmrc-shikoku.com</v>
      </c>
      <c r="N29" s="296"/>
      <c r="O29" s="296"/>
      <c r="P29" s="296"/>
      <c r="Q29" s="296"/>
      <c r="R29" s="296"/>
      <c r="S29" s="296"/>
      <c r="T29" s="296"/>
      <c r="U29" s="296"/>
      <c r="V29" s="296"/>
      <c r="W29" s="296"/>
      <c r="X29" s="296"/>
      <c r="Y29" s="296"/>
      <c r="Z29" s="296"/>
      <c r="AA29" s="297"/>
      <c r="AC29" s="298" t="str">
        <f>TEXT('入力シート'!C44,"ge/m")</f>
        <v>H11/4</v>
      </c>
      <c r="AD29" s="299"/>
      <c r="AE29" s="300" t="str">
        <f>'入力シート'!D44</f>
        <v>蜂須賀</v>
      </c>
      <c r="AF29" s="300"/>
      <c r="AG29" s="300"/>
      <c r="AH29" s="300"/>
      <c r="AI29" s="300"/>
      <c r="AJ29" s="300"/>
      <c r="AK29" s="300"/>
      <c r="AL29" s="300"/>
      <c r="AM29" s="300" t="str">
        <f>'入力シート'!E44</f>
        <v>Ｄ</v>
      </c>
      <c r="AN29" s="300"/>
      <c r="AO29" s="300" t="str">
        <f>'入力シート'!F44</f>
        <v>１位</v>
      </c>
      <c r="AP29" s="301"/>
    </row>
    <row r="30" spans="1:42" ht="18" customHeight="1">
      <c r="A30" s="372"/>
      <c r="B30" s="375"/>
      <c r="C30" s="302" t="str">
        <f>'入力シート'!C33</f>
        <v>愛媛県</v>
      </c>
      <c r="D30" s="257"/>
      <c r="E30" s="257"/>
      <c r="F30" s="257"/>
      <c r="G30" s="257"/>
      <c r="H30" s="257"/>
      <c r="I30" s="257"/>
      <c r="J30" s="257"/>
      <c r="K30" s="257"/>
      <c r="L30" s="257"/>
      <c r="M30" s="257"/>
      <c r="N30" s="257"/>
      <c r="O30" s="257"/>
      <c r="P30" s="257"/>
      <c r="Q30" s="303"/>
      <c r="R30" s="394" t="s">
        <v>218</v>
      </c>
      <c r="S30" s="395"/>
      <c r="T30" s="339" t="str">
        <f>'入力シート'!C34</f>
        <v>９９９－９９９－９９９９</v>
      </c>
      <c r="U30" s="340"/>
      <c r="V30" s="340"/>
      <c r="W30" s="340"/>
      <c r="X30" s="340"/>
      <c r="Y30" s="340"/>
      <c r="Z30" s="340"/>
      <c r="AA30" s="341"/>
      <c r="AC30" s="298"/>
      <c r="AD30" s="299"/>
      <c r="AE30" s="300"/>
      <c r="AF30" s="300"/>
      <c r="AG30" s="300"/>
      <c r="AH30" s="300"/>
      <c r="AI30" s="300"/>
      <c r="AJ30" s="300"/>
      <c r="AK30" s="300"/>
      <c r="AL30" s="300"/>
      <c r="AM30" s="300"/>
      <c r="AN30" s="300"/>
      <c r="AO30" s="300"/>
      <c r="AP30" s="301"/>
    </row>
    <row r="31" spans="1:42" ht="15.75" customHeight="1">
      <c r="A31" s="372"/>
      <c r="B31" s="377" t="s">
        <v>149</v>
      </c>
      <c r="C31" s="306" t="str">
        <f>'入力シート'!C35</f>
        <v>無職</v>
      </c>
      <c r="D31" s="307"/>
      <c r="E31" s="307"/>
      <c r="F31" s="307"/>
      <c r="G31" s="307"/>
      <c r="H31" s="307"/>
      <c r="I31" s="307"/>
      <c r="J31" s="307"/>
      <c r="K31" s="307"/>
      <c r="L31" s="307"/>
      <c r="M31" s="307"/>
      <c r="N31" s="307"/>
      <c r="O31" s="307"/>
      <c r="P31" s="307"/>
      <c r="Q31" s="308"/>
      <c r="R31" s="395" t="s">
        <v>219</v>
      </c>
      <c r="S31" s="395"/>
      <c r="T31" s="339" t="str">
        <f>'入力シート'!C37</f>
        <v>０９０－９９９９－９９９９</v>
      </c>
      <c r="U31" s="340"/>
      <c r="V31" s="340"/>
      <c r="W31" s="340"/>
      <c r="X31" s="340"/>
      <c r="Y31" s="340"/>
      <c r="Z31" s="340"/>
      <c r="AA31" s="341"/>
      <c r="AC31" s="298" t="str">
        <f>TEXT('入力シート'!C45,"ge/m")</f>
        <v>H11/6</v>
      </c>
      <c r="AD31" s="299"/>
      <c r="AE31" s="300" t="str">
        <f>'入力シート'!D45</f>
        <v>広島</v>
      </c>
      <c r="AF31" s="300"/>
      <c r="AG31" s="300"/>
      <c r="AH31" s="300"/>
      <c r="AI31" s="300"/>
      <c r="AJ31" s="300"/>
      <c r="AK31" s="300"/>
      <c r="AL31" s="300"/>
      <c r="AM31" s="300" t="str">
        <f>'入力シート'!E45</f>
        <v>Ｄ</v>
      </c>
      <c r="AN31" s="300"/>
      <c r="AO31" s="300" t="str">
        <f>'入力シート'!F45</f>
        <v>１位</v>
      </c>
      <c r="AP31" s="301"/>
    </row>
    <row r="32" spans="1:42" ht="15.75" customHeight="1">
      <c r="A32" s="378"/>
      <c r="B32" s="379" t="s">
        <v>150</v>
      </c>
      <c r="C32" s="302"/>
      <c r="D32" s="257"/>
      <c r="E32" s="257"/>
      <c r="F32" s="257"/>
      <c r="G32" s="257"/>
      <c r="H32" s="257"/>
      <c r="I32" s="257"/>
      <c r="J32" s="257"/>
      <c r="K32" s="257"/>
      <c r="L32" s="257"/>
      <c r="M32" s="257"/>
      <c r="N32" s="257"/>
      <c r="O32" s="257"/>
      <c r="P32" s="257"/>
      <c r="Q32" s="303"/>
      <c r="R32" s="395" t="s">
        <v>221</v>
      </c>
      <c r="S32" s="395"/>
      <c r="T32" s="339" t="str">
        <f>'入力シート'!C36</f>
        <v>９９９－９９９－９９９９</v>
      </c>
      <c r="U32" s="340"/>
      <c r="V32" s="340"/>
      <c r="W32" s="340"/>
      <c r="X32" s="340"/>
      <c r="Y32" s="340"/>
      <c r="Z32" s="340"/>
      <c r="AA32" s="341"/>
      <c r="AC32" s="298"/>
      <c r="AD32" s="299"/>
      <c r="AE32" s="300"/>
      <c r="AF32" s="300"/>
      <c r="AG32" s="300"/>
      <c r="AH32" s="300"/>
      <c r="AI32" s="300"/>
      <c r="AJ32" s="300"/>
      <c r="AK32" s="300"/>
      <c r="AL32" s="300"/>
      <c r="AM32" s="300"/>
      <c r="AN32" s="300"/>
      <c r="AO32" s="300"/>
      <c r="AP32" s="301"/>
    </row>
    <row r="33" spans="1:42" ht="15.75" customHeight="1">
      <c r="A33" s="378"/>
      <c r="B33" s="377" t="s">
        <v>151</v>
      </c>
      <c r="C33" s="72" t="s">
        <v>11</v>
      </c>
      <c r="D33" s="309" t="str">
        <f>'入力シート'!C39</f>
        <v>中型</v>
      </c>
      <c r="E33" s="310"/>
      <c r="F33" s="286"/>
      <c r="G33" s="400" t="s">
        <v>12</v>
      </c>
      <c r="H33" s="311" t="str">
        <f>MID('入力シート'!$C$40,1,1)</f>
        <v>1</v>
      </c>
      <c r="I33" s="312" t="str">
        <f>MID('入力シート'!$C$40,2,1)</f>
        <v>2</v>
      </c>
      <c r="J33" s="312" t="str">
        <f>MID('入力シート'!$C$40,3,1)</f>
        <v>3</v>
      </c>
      <c r="K33" s="312" t="str">
        <f>MID('入力シート'!$C$40,4,1)</f>
        <v>4</v>
      </c>
      <c r="L33" s="312" t="str">
        <f>MID('入力シート'!$C$40,5,1)</f>
        <v>5</v>
      </c>
      <c r="M33" s="312" t="str">
        <f>MID('入力シート'!$C$40,6,1)</f>
        <v>6</v>
      </c>
      <c r="N33" s="312" t="str">
        <f>MID('入力シート'!$C$40,7,1)</f>
        <v>7</v>
      </c>
      <c r="O33" s="312" t="str">
        <f>MID('入力シート'!$C$40,8,1)</f>
        <v>8</v>
      </c>
      <c r="P33" s="312" t="str">
        <f>MID('入力シート'!$C$40,9,1)</f>
        <v>9</v>
      </c>
      <c r="Q33" s="312" t="str">
        <f>MID('入力シート'!$C$40,10,1)</f>
        <v>0</v>
      </c>
      <c r="R33" s="312" t="str">
        <f>MID('入力シート'!$C$40,11,1)</f>
        <v>1</v>
      </c>
      <c r="S33" s="313" t="str">
        <f>MID('入力シート'!$C$40,12,1)</f>
        <v>2</v>
      </c>
      <c r="T33" s="396" t="s">
        <v>291</v>
      </c>
      <c r="U33" s="397"/>
      <c r="V33" s="314" t="str">
        <f>TEXT('入力シート'!C41,"ge年m月")&amp;" 取得"</f>
        <v>S50年1月 取得</v>
      </c>
      <c r="W33" s="314"/>
      <c r="X33" s="314"/>
      <c r="Y33" s="314"/>
      <c r="Z33" s="314"/>
      <c r="AA33" s="315"/>
      <c r="AC33" s="298" t="str">
        <f>TEXT('入力シート'!C46,"ge/m")</f>
        <v>H11/9</v>
      </c>
      <c r="AD33" s="299"/>
      <c r="AE33" s="300" t="str">
        <f>'入力シート'!D46</f>
        <v>島根</v>
      </c>
      <c r="AF33" s="300"/>
      <c r="AG33" s="300"/>
      <c r="AH33" s="300"/>
      <c r="AI33" s="300"/>
      <c r="AJ33" s="300"/>
      <c r="AK33" s="300"/>
      <c r="AL33" s="300"/>
      <c r="AM33" s="300" t="str">
        <f>'入力シート'!E46</f>
        <v>Ｄ</v>
      </c>
      <c r="AN33" s="300"/>
      <c r="AO33" s="300" t="str">
        <f>'入力シート'!F46</f>
        <v>１位</v>
      </c>
      <c r="AP33" s="301"/>
    </row>
    <row r="34" spans="1:42" ht="15.75" customHeight="1">
      <c r="A34" s="378"/>
      <c r="B34" s="379" t="s">
        <v>154</v>
      </c>
      <c r="C34" s="359"/>
      <c r="D34" s="316"/>
      <c r="E34" s="317"/>
      <c r="F34" s="292"/>
      <c r="G34" s="401"/>
      <c r="H34" s="318"/>
      <c r="I34" s="261"/>
      <c r="J34" s="261"/>
      <c r="K34" s="261"/>
      <c r="L34" s="319"/>
      <c r="M34" s="319"/>
      <c r="N34" s="319"/>
      <c r="O34" s="319"/>
      <c r="P34" s="319"/>
      <c r="Q34" s="319"/>
      <c r="R34" s="319"/>
      <c r="S34" s="320"/>
      <c r="T34" s="398"/>
      <c r="U34" s="399"/>
      <c r="V34" s="321"/>
      <c r="W34" s="321"/>
      <c r="X34" s="321"/>
      <c r="Y34" s="321"/>
      <c r="Z34" s="321"/>
      <c r="AA34" s="322"/>
      <c r="AC34" s="298"/>
      <c r="AD34" s="299"/>
      <c r="AE34" s="300"/>
      <c r="AF34" s="300"/>
      <c r="AG34" s="300"/>
      <c r="AH34" s="300"/>
      <c r="AI34" s="300"/>
      <c r="AJ34" s="300"/>
      <c r="AK34" s="300"/>
      <c r="AL34" s="300"/>
      <c r="AM34" s="300"/>
      <c r="AN34" s="300"/>
      <c r="AO34" s="300"/>
      <c r="AP34" s="301"/>
    </row>
    <row r="35" spans="1:42" ht="15.75" customHeight="1">
      <c r="A35" s="378"/>
      <c r="B35" s="377" t="s">
        <v>155</v>
      </c>
      <c r="C35" s="119" t="s">
        <v>0</v>
      </c>
      <c r="D35" s="75"/>
      <c r="E35" s="160" t="s">
        <v>2</v>
      </c>
      <c r="F35" s="161"/>
      <c r="G35" s="161"/>
      <c r="H35" s="161"/>
      <c r="I35" s="161"/>
      <c r="J35" s="161"/>
      <c r="K35" s="118"/>
      <c r="L35" s="72" t="s">
        <v>13</v>
      </c>
      <c r="M35" s="311" t="str">
        <f>MID('入力シート'!$C$42,1,1)</f>
        <v>3</v>
      </c>
      <c r="N35" s="313" t="str">
        <f>MID('入力シート'!$C$42,2,1)</f>
        <v>8</v>
      </c>
      <c r="O35" s="404" t="s">
        <v>12</v>
      </c>
      <c r="P35" s="311" t="str">
        <f>MID('入力シート'!$C$43,1,1)</f>
        <v>1</v>
      </c>
      <c r="Q35" s="312" t="str">
        <f>MID('入力シート'!$C$43,2,1)</f>
        <v>2</v>
      </c>
      <c r="R35" s="312" t="str">
        <f>MID('入力シート'!$C$43,3,1)</f>
        <v>3</v>
      </c>
      <c r="S35" s="312" t="str">
        <f>MID('入力シート'!$C$43,4,1)</f>
        <v>4</v>
      </c>
      <c r="T35" s="312" t="str">
        <f>MID('入力シート'!$C$43,5,1)</f>
        <v>5</v>
      </c>
      <c r="U35" s="312" t="str">
        <f>MID('入力シート'!$C$43,6,1)</f>
        <v>6</v>
      </c>
      <c r="V35" s="312" t="str">
        <f>MID('入力シート'!$C$43,7,1)</f>
        <v>7</v>
      </c>
      <c r="W35" s="312" t="str">
        <f>MID('入力シート'!$C$43,8,1)</f>
        <v>8</v>
      </c>
      <c r="X35" s="312" t="str">
        <f>MID('入力シート'!$C$43,9,1)</f>
        <v>9</v>
      </c>
      <c r="Y35" s="312" t="str">
        <f>MID('入力シート'!$C$43,10,1)</f>
        <v>0</v>
      </c>
      <c r="Z35" s="312" t="str">
        <f>MID('入力シート'!$C$43,11,1)</f>
        <v>1</v>
      </c>
      <c r="AA35" s="323" t="str">
        <f>MID('入力シート'!$C$43,12,1)</f>
        <v>2</v>
      </c>
      <c r="AC35" s="298" t="str">
        <f>TEXT('入力シート'!C47,"ge/m")</f>
        <v>H11/10</v>
      </c>
      <c r="AD35" s="299"/>
      <c r="AE35" s="300" t="str">
        <f>'入力シート'!D47</f>
        <v>山口</v>
      </c>
      <c r="AF35" s="300"/>
      <c r="AG35" s="300"/>
      <c r="AH35" s="300"/>
      <c r="AI35" s="300"/>
      <c r="AJ35" s="300"/>
      <c r="AK35" s="300"/>
      <c r="AL35" s="300"/>
      <c r="AM35" s="300" t="str">
        <f>'入力シート'!E47</f>
        <v>Ｄ</v>
      </c>
      <c r="AN35" s="300"/>
      <c r="AO35" s="300" t="str">
        <f>'入力シート'!F47</f>
        <v>１位</v>
      </c>
      <c r="AP35" s="301"/>
    </row>
    <row r="36" spans="1:42" ht="15.75" customHeight="1" thickBot="1">
      <c r="A36" s="383"/>
      <c r="B36" s="384" t="s">
        <v>227</v>
      </c>
      <c r="C36" s="190" t="s">
        <v>1</v>
      </c>
      <c r="D36" s="77"/>
      <c r="E36" s="178"/>
      <c r="F36" s="179"/>
      <c r="G36" s="179"/>
      <c r="H36" s="179"/>
      <c r="I36" s="179"/>
      <c r="J36" s="179"/>
      <c r="K36" s="180"/>
      <c r="L36" s="408"/>
      <c r="M36" s="342"/>
      <c r="N36" s="343"/>
      <c r="O36" s="409"/>
      <c r="P36" s="342"/>
      <c r="Q36" s="264"/>
      <c r="R36" s="264"/>
      <c r="S36" s="264"/>
      <c r="T36" s="264"/>
      <c r="U36" s="264"/>
      <c r="V36" s="264"/>
      <c r="W36" s="264"/>
      <c r="X36" s="264"/>
      <c r="Y36" s="264"/>
      <c r="Z36" s="264"/>
      <c r="AA36" s="272"/>
      <c r="AC36" s="326"/>
      <c r="AD36" s="327"/>
      <c r="AE36" s="328"/>
      <c r="AF36" s="328"/>
      <c r="AG36" s="328"/>
      <c r="AH36" s="328"/>
      <c r="AI36" s="328"/>
      <c r="AJ36" s="328"/>
      <c r="AK36" s="328"/>
      <c r="AL36" s="328"/>
      <c r="AM36" s="328"/>
      <c r="AN36" s="328"/>
      <c r="AO36" s="328"/>
      <c r="AP36" s="329"/>
    </row>
    <row r="37" ht="9.75" customHeight="1"/>
    <row r="38" spans="1:42" ht="21.75" customHeight="1">
      <c r="A38" s="85" t="s">
        <v>160</v>
      </c>
      <c r="B38" s="85"/>
      <c r="C38" s="197" t="s">
        <v>161</v>
      </c>
      <c r="D38" s="197"/>
      <c r="E38" s="197"/>
      <c r="F38" s="185"/>
      <c r="G38" s="185"/>
      <c r="H38" s="185"/>
      <c r="I38" s="185"/>
      <c r="J38" s="185"/>
      <c r="K38" s="185"/>
      <c r="L38" s="185"/>
      <c r="M38" s="197" t="s">
        <v>162</v>
      </c>
      <c r="N38" s="197"/>
      <c r="O38" s="197"/>
      <c r="P38" s="185"/>
      <c r="Q38" s="185"/>
      <c r="R38" s="185"/>
      <c r="S38" s="197" t="s">
        <v>163</v>
      </c>
      <c r="T38" s="197"/>
      <c r="U38" s="197"/>
      <c r="V38" s="185"/>
      <c r="W38" s="185"/>
      <c r="X38" s="185"/>
      <c r="Y38" s="185"/>
      <c r="Z38" s="185"/>
      <c r="AA38" s="185"/>
      <c r="AB38" s="197" t="s">
        <v>164</v>
      </c>
      <c r="AC38" s="197"/>
      <c r="AD38" s="197"/>
      <c r="AE38" s="185"/>
      <c r="AF38" s="185"/>
      <c r="AG38" s="185"/>
      <c r="AH38" s="185"/>
      <c r="AI38" s="185"/>
      <c r="AJ38" s="185"/>
      <c r="AK38" s="185"/>
      <c r="AL38" s="185"/>
      <c r="AM38" s="185"/>
      <c r="AN38" s="185"/>
      <c r="AO38" s="185"/>
      <c r="AP38" s="185"/>
    </row>
    <row r="39" spans="1:42" ht="13.5" customHeight="1">
      <c r="A39" s="78" t="s">
        <v>165</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row>
  </sheetData>
  <sheetProtection sheet="1" objects="1" scenarios="1"/>
  <mergeCells count="229">
    <mergeCell ref="V33:AA34"/>
    <mergeCell ref="T33:U34"/>
    <mergeCell ref="E8:F9"/>
    <mergeCell ref="I8:J9"/>
    <mergeCell ref="K8:L9"/>
    <mergeCell ref="V20:AA21"/>
    <mergeCell ref="T20:U21"/>
    <mergeCell ref="D20:F21"/>
    <mergeCell ref="Q13:Q15"/>
    <mergeCell ref="R13:R15"/>
    <mergeCell ref="S13:AA15"/>
    <mergeCell ref="AB38:AD38"/>
    <mergeCell ref="AE38:AJ38"/>
    <mergeCell ref="AK38:AP38"/>
    <mergeCell ref="A38:B38"/>
    <mergeCell ref="C38:E38"/>
    <mergeCell ref="F38:L38"/>
    <mergeCell ref="M38:O38"/>
    <mergeCell ref="P38:R38"/>
    <mergeCell ref="S38:U38"/>
    <mergeCell ref="AC35:AD36"/>
    <mergeCell ref="AE35:AL36"/>
    <mergeCell ref="AM35:AN36"/>
    <mergeCell ref="AO35:AP36"/>
    <mergeCell ref="AC33:AD34"/>
    <mergeCell ref="AE33:AL34"/>
    <mergeCell ref="AM33:AN34"/>
    <mergeCell ref="AO33:AP34"/>
    <mergeCell ref="AC31:AD32"/>
    <mergeCell ref="AE31:AL32"/>
    <mergeCell ref="AM31:AN32"/>
    <mergeCell ref="AO31:AP32"/>
    <mergeCell ref="AC29:AD30"/>
    <mergeCell ref="AE29:AL30"/>
    <mergeCell ref="AM29:AN30"/>
    <mergeCell ref="AO29:AP30"/>
    <mergeCell ref="AC26:AD28"/>
    <mergeCell ref="AE26:AL28"/>
    <mergeCell ref="AM26:AN28"/>
    <mergeCell ref="AO26:AP28"/>
    <mergeCell ref="AE22:AL23"/>
    <mergeCell ref="AE13:AL15"/>
    <mergeCell ref="AC13:AD15"/>
    <mergeCell ref="AC24:AP25"/>
    <mergeCell ref="AE16:AL17"/>
    <mergeCell ref="AE18:AL19"/>
    <mergeCell ref="AE20:AL21"/>
    <mergeCell ref="AO16:AP17"/>
    <mergeCell ref="AO18:AP19"/>
    <mergeCell ref="AO20:AP21"/>
    <mergeCell ref="V38:AA38"/>
    <mergeCell ref="AM16:AN17"/>
    <mergeCell ref="AM18:AN19"/>
    <mergeCell ref="AM20:AN21"/>
    <mergeCell ref="AM22:AN23"/>
    <mergeCell ref="AA22:AA23"/>
    <mergeCell ref="Z22:Z23"/>
    <mergeCell ref="W22:W23"/>
    <mergeCell ref="X22:X23"/>
    <mergeCell ref="Y22:Y23"/>
    <mergeCell ref="AO22:AP23"/>
    <mergeCell ref="Z35:Z36"/>
    <mergeCell ref="AA35:AA36"/>
    <mergeCell ref="C36:D36"/>
    <mergeCell ref="AC22:AD23"/>
    <mergeCell ref="C24:N24"/>
    <mergeCell ref="V35:V36"/>
    <mergeCell ref="W35:W36"/>
    <mergeCell ref="X35:X36"/>
    <mergeCell ref="Y35:Y36"/>
    <mergeCell ref="AC11:AP12"/>
    <mergeCell ref="AC16:AD17"/>
    <mergeCell ref="AC18:AD19"/>
    <mergeCell ref="AC20:AD21"/>
    <mergeCell ref="AO13:AP15"/>
    <mergeCell ref="R35:R36"/>
    <mergeCell ref="S35:S36"/>
    <mergeCell ref="T35:T36"/>
    <mergeCell ref="U35:U36"/>
    <mergeCell ref="R33:R34"/>
    <mergeCell ref="S33:S34"/>
    <mergeCell ref="C35:D35"/>
    <mergeCell ref="E35:K36"/>
    <mergeCell ref="L35:L36"/>
    <mergeCell ref="M35:M36"/>
    <mergeCell ref="N35:N36"/>
    <mergeCell ref="O35:O36"/>
    <mergeCell ref="P35:P36"/>
    <mergeCell ref="R30:S30"/>
    <mergeCell ref="C31:Q32"/>
    <mergeCell ref="C33:C34"/>
    <mergeCell ref="D33:F34"/>
    <mergeCell ref="G33:G34"/>
    <mergeCell ref="H33:H34"/>
    <mergeCell ref="I33:I34"/>
    <mergeCell ref="J33:J34"/>
    <mergeCell ref="K33:K34"/>
    <mergeCell ref="L33:L34"/>
    <mergeCell ref="R26:R28"/>
    <mergeCell ref="S26:AA28"/>
    <mergeCell ref="B29:B30"/>
    <mergeCell ref="D29:I29"/>
    <mergeCell ref="C30:Q30"/>
    <mergeCell ref="C25:N28"/>
    <mergeCell ref="O26:O28"/>
    <mergeCell ref="Q26:Q28"/>
    <mergeCell ref="J29:L29"/>
    <mergeCell ref="M29:AA29"/>
    <mergeCell ref="A24:A36"/>
    <mergeCell ref="O24:O25"/>
    <mergeCell ref="P24:Q25"/>
    <mergeCell ref="B25:B28"/>
    <mergeCell ref="M33:M34"/>
    <mergeCell ref="N33:N34"/>
    <mergeCell ref="O33:O34"/>
    <mergeCell ref="P33:P34"/>
    <mergeCell ref="Q33:Q34"/>
    <mergeCell ref="Q35:Q36"/>
    <mergeCell ref="V22:V23"/>
    <mergeCell ref="R22:R23"/>
    <mergeCell ref="S22:S23"/>
    <mergeCell ref="T22:T23"/>
    <mergeCell ref="U22:U23"/>
    <mergeCell ref="AB5:AH6"/>
    <mergeCell ref="AJ2:AK6"/>
    <mergeCell ref="AL2:AP6"/>
    <mergeCell ref="B12:B15"/>
    <mergeCell ref="C11:N11"/>
    <mergeCell ref="O11:O12"/>
    <mergeCell ref="O13:O15"/>
    <mergeCell ref="P11:Q12"/>
    <mergeCell ref="AM13:AN15"/>
    <mergeCell ref="AB4:AH4"/>
    <mergeCell ref="N4:AA4"/>
    <mergeCell ref="AD2:AD3"/>
    <mergeCell ref="AE2:AH3"/>
    <mergeCell ref="W2:AC3"/>
    <mergeCell ref="V2:V3"/>
    <mergeCell ref="A2:B3"/>
    <mergeCell ref="C2:M3"/>
    <mergeCell ref="N2:N3"/>
    <mergeCell ref="O3:P3"/>
    <mergeCell ref="O2:P2"/>
    <mergeCell ref="X5:X6"/>
    <mergeCell ref="Y5:Y6"/>
    <mergeCell ref="Z5:Z6"/>
    <mergeCell ref="AA5:AA6"/>
    <mergeCell ref="A11:A23"/>
    <mergeCell ref="C18:Q19"/>
    <mergeCell ref="C20:C21"/>
    <mergeCell ref="C22:D22"/>
    <mergeCell ref="O22:O23"/>
    <mergeCell ref="L22:L23"/>
    <mergeCell ref="E22:K23"/>
    <mergeCell ref="M22:M23"/>
    <mergeCell ref="N22:N23"/>
    <mergeCell ref="C12:N15"/>
    <mergeCell ref="C5:M6"/>
    <mergeCell ref="B16:B17"/>
    <mergeCell ref="D16:I16"/>
    <mergeCell ref="C17:Q17"/>
    <mergeCell ref="C8:D9"/>
    <mergeCell ref="N5:O5"/>
    <mergeCell ref="N6:O6"/>
    <mergeCell ref="P5:P6"/>
    <mergeCell ref="Q5:Q6"/>
    <mergeCell ref="G8:H9"/>
    <mergeCell ref="AM8:AN9"/>
    <mergeCell ref="AO8:AP9"/>
    <mergeCell ref="R5:R6"/>
    <mergeCell ref="S5:S6"/>
    <mergeCell ref="T5:T6"/>
    <mergeCell ref="U5:U6"/>
    <mergeCell ref="V5:V6"/>
    <mergeCell ref="W5:W6"/>
    <mergeCell ref="AE8:AF9"/>
    <mergeCell ref="AG8:AH9"/>
    <mergeCell ref="Q8:R9"/>
    <mergeCell ref="S8:T9"/>
    <mergeCell ref="AI8:AJ9"/>
    <mergeCell ref="AK8:AL9"/>
    <mergeCell ref="W8:X9"/>
    <mergeCell ref="Y8:Z9"/>
    <mergeCell ref="AA8:AB9"/>
    <mergeCell ref="AC8:AD9"/>
    <mergeCell ref="U8:V9"/>
    <mergeCell ref="C23:D23"/>
    <mergeCell ref="G20:G21"/>
    <mergeCell ref="H20:H21"/>
    <mergeCell ref="I20:I21"/>
    <mergeCell ref="J20:J21"/>
    <mergeCell ref="K20:K21"/>
    <mergeCell ref="L20:L21"/>
    <mergeCell ref="M8:N9"/>
    <mergeCell ref="O8:P9"/>
    <mergeCell ref="M20:M21"/>
    <mergeCell ref="N20:N21"/>
    <mergeCell ref="O20:O21"/>
    <mergeCell ref="P20:P21"/>
    <mergeCell ref="R17:S17"/>
    <mergeCell ref="P22:P23"/>
    <mergeCell ref="Q22:Q23"/>
    <mergeCell ref="Q20:Q21"/>
    <mergeCell ref="R20:R21"/>
    <mergeCell ref="S20:S21"/>
    <mergeCell ref="J16:L16"/>
    <mergeCell ref="Z24:AA25"/>
    <mergeCell ref="Y24:Y25"/>
    <mergeCell ref="R24:R25"/>
    <mergeCell ref="S24:X25"/>
    <mergeCell ref="T19:AA19"/>
    <mergeCell ref="R19:S19"/>
    <mergeCell ref="T18:AA18"/>
    <mergeCell ref="R18:S18"/>
    <mergeCell ref="T17:AA17"/>
    <mergeCell ref="Y11:Y12"/>
    <mergeCell ref="S11:X12"/>
    <mergeCell ref="Z11:AA12"/>
    <mergeCell ref="M16:AA16"/>
    <mergeCell ref="A8:B8"/>
    <mergeCell ref="A9:B9"/>
    <mergeCell ref="A4:B6"/>
    <mergeCell ref="A39:AP39"/>
    <mergeCell ref="R31:S31"/>
    <mergeCell ref="R32:S32"/>
    <mergeCell ref="T30:AA30"/>
    <mergeCell ref="T31:AA31"/>
    <mergeCell ref="T32:AA32"/>
    <mergeCell ref="R11:R12"/>
  </mergeCells>
  <printOptions horizontalCentered="1" verticalCentered="1"/>
  <pageMargins left="0.3937007874015748" right="0" top="0.1968503937007874" bottom="0.1968503937007874" header="0" footer="0"/>
  <pageSetup horizontalDpi="300" verticalDpi="300" orientation="landscape" paperSize="13" r:id="rId2"/>
  <colBreaks count="1" manualBreakCount="1">
    <brk id="42" max="17" man="1"/>
  </colBreaks>
  <drawing r:id="rId1"/>
</worksheet>
</file>

<file path=xl/worksheets/sheet4.xml><?xml version="1.0" encoding="utf-8"?>
<worksheet xmlns="http://schemas.openxmlformats.org/spreadsheetml/2006/main" xmlns:r="http://schemas.openxmlformats.org/officeDocument/2006/relationships">
  <sheetPr codeName="Sheet4"/>
  <dimension ref="A1:W30"/>
  <sheetViews>
    <sheetView workbookViewId="0" topLeftCell="A1">
      <selection activeCell="A1" sqref="A1"/>
    </sheetView>
  </sheetViews>
  <sheetFormatPr defaultColWidth="8.796875" defaultRowHeight="14.25"/>
  <cols>
    <col min="1" max="1" width="9" style="2" customWidth="1"/>
    <col min="2" max="2" width="9.8984375" style="2" customWidth="1"/>
    <col min="3" max="3" width="5.09765625" style="2" customWidth="1"/>
    <col min="4" max="4" width="7.09765625" style="2" customWidth="1"/>
    <col min="5" max="5" width="3.09765625" style="2" customWidth="1"/>
    <col min="6" max="9" width="5.09765625" style="2" customWidth="1"/>
    <col min="10" max="10" width="10.09765625" style="2" customWidth="1"/>
    <col min="11" max="12" width="2.59765625" style="2" customWidth="1"/>
    <col min="13" max="13" width="10.59765625" style="2" customWidth="1"/>
    <col min="14" max="14" width="2.59765625" style="2" customWidth="1"/>
    <col min="15" max="15" width="3.59765625" style="2" customWidth="1"/>
    <col min="16" max="16" width="2.59765625" style="2" customWidth="1"/>
    <col min="17" max="17" width="4.59765625" style="2" customWidth="1"/>
    <col min="18" max="18" width="2.59765625" style="2" customWidth="1"/>
    <col min="19" max="19" width="7.59765625" style="2" customWidth="1"/>
    <col min="20" max="20" width="8.59765625" style="2" customWidth="1"/>
    <col min="21" max="21" width="2.59765625" style="2" customWidth="1"/>
    <col min="22" max="22" width="4.59765625" style="2" customWidth="1"/>
    <col min="23" max="23" width="4.09765625" style="2" customWidth="1"/>
    <col min="24" max="16384" width="9" style="2" customWidth="1"/>
  </cols>
  <sheetData>
    <row r="1" spans="1:12" ht="21.75" thickBot="1">
      <c r="A1" s="6" t="s">
        <v>166</v>
      </c>
      <c r="L1" s="6" t="s">
        <v>167</v>
      </c>
    </row>
    <row r="2" spans="1:23" ht="17.25" customHeight="1">
      <c r="A2" s="425" t="s">
        <v>168</v>
      </c>
      <c r="B2" s="458" t="str">
        <f>'入力シート'!C50</f>
        <v>愛媛500 あ0000</v>
      </c>
      <c r="C2" s="459"/>
      <c r="D2" s="428" t="s">
        <v>85</v>
      </c>
      <c r="E2" s="460" t="str">
        <f>'入力シート'!C51</f>
        <v>ランサー</v>
      </c>
      <c r="F2" s="461"/>
      <c r="G2" s="462"/>
      <c r="H2" s="428" t="s">
        <v>87</v>
      </c>
      <c r="I2" s="460" t="str">
        <f>'入力シート'!C52</f>
        <v>E-CE9A</v>
      </c>
      <c r="J2" s="463"/>
      <c r="L2" s="446" t="s">
        <v>169</v>
      </c>
      <c r="M2" s="207"/>
      <c r="N2" s="446" t="s">
        <v>170</v>
      </c>
      <c r="O2" s="201" t="s">
        <v>24</v>
      </c>
      <c r="P2" s="202"/>
      <c r="Q2" s="202"/>
      <c r="R2" s="203"/>
      <c r="S2" s="8" t="s">
        <v>171</v>
      </c>
      <c r="T2" s="218" t="s">
        <v>25</v>
      </c>
      <c r="U2" s="219"/>
      <c r="V2" s="220"/>
      <c r="W2" s="5"/>
    </row>
    <row r="3" spans="1:23" ht="17.25" customHeight="1">
      <c r="A3" s="426" t="s">
        <v>89</v>
      </c>
      <c r="B3" s="464" t="str">
        <f>TEXT('入力シート'!C53,"####")&amp;" cc"</f>
        <v>1997 cc</v>
      </c>
      <c r="C3" s="427" t="s">
        <v>172</v>
      </c>
      <c r="D3" s="468" t="s">
        <v>173</v>
      </c>
      <c r="E3" s="468"/>
      <c r="F3" s="429" t="s">
        <v>174</v>
      </c>
      <c r="G3" s="465"/>
      <c r="H3" s="466"/>
      <c r="I3" s="429" t="s">
        <v>90</v>
      </c>
      <c r="J3" s="467" t="str">
        <f>'入力シート'!C54</f>
        <v>JM-148</v>
      </c>
      <c r="L3" s="446"/>
      <c r="M3" s="207"/>
      <c r="N3" s="446"/>
      <c r="O3" s="204"/>
      <c r="P3" s="205"/>
      <c r="Q3" s="205"/>
      <c r="R3" s="206"/>
      <c r="S3" s="8" t="s">
        <v>175</v>
      </c>
      <c r="T3" s="221"/>
      <c r="U3" s="222"/>
      <c r="V3" s="223"/>
      <c r="W3" s="5"/>
    </row>
    <row r="4" spans="1:22" ht="17.25" customHeight="1">
      <c r="A4" s="430" t="s">
        <v>233</v>
      </c>
      <c r="B4" s="431"/>
      <c r="C4" s="393" t="s">
        <v>234</v>
      </c>
      <c r="D4" s="432" t="s">
        <v>176</v>
      </c>
      <c r="E4" s="468" t="str">
        <f>'入力シート'!C55</f>
        <v>BS RE460R</v>
      </c>
      <c r="F4" s="468"/>
      <c r="G4" s="468"/>
      <c r="H4" s="468"/>
      <c r="I4" s="468"/>
      <c r="J4" s="469"/>
      <c r="L4" s="453" t="s">
        <v>178</v>
      </c>
      <c r="M4" s="454"/>
      <c r="N4" s="454"/>
      <c r="O4" s="454"/>
      <c r="P4" s="455"/>
      <c r="Q4" s="436" t="s">
        <v>179</v>
      </c>
      <c r="R4" s="453" t="s">
        <v>178</v>
      </c>
      <c r="S4" s="454"/>
      <c r="T4" s="454"/>
      <c r="U4" s="455"/>
      <c r="V4" s="436" t="s">
        <v>179</v>
      </c>
    </row>
    <row r="5" spans="1:23" ht="17.25" customHeight="1">
      <c r="A5" s="430"/>
      <c r="B5" s="431"/>
      <c r="C5" s="393"/>
      <c r="D5" s="432" t="s">
        <v>23</v>
      </c>
      <c r="E5" s="468" t="str">
        <f>'入力シート'!C56</f>
        <v>195/65-R15</v>
      </c>
      <c r="F5" s="468"/>
      <c r="G5" s="468"/>
      <c r="H5" s="468"/>
      <c r="I5" s="468"/>
      <c r="J5" s="469"/>
      <c r="K5" s="2" t="s">
        <v>177</v>
      </c>
      <c r="L5" s="59"/>
      <c r="M5" s="208" t="s">
        <v>242</v>
      </c>
      <c r="N5" s="208"/>
      <c r="O5" s="208"/>
      <c r="P5" s="67"/>
      <c r="Q5" s="68"/>
      <c r="R5" s="59"/>
      <c r="S5" s="208" t="s">
        <v>180</v>
      </c>
      <c r="T5" s="208"/>
      <c r="U5" s="67"/>
      <c r="V5" s="68"/>
      <c r="W5" s="7"/>
    </row>
    <row r="6" spans="1:22" ht="17.25" customHeight="1">
      <c r="A6" s="430"/>
      <c r="B6" s="431"/>
      <c r="C6" s="393" t="s">
        <v>235</v>
      </c>
      <c r="D6" s="432" t="s">
        <v>176</v>
      </c>
      <c r="E6" s="468" t="str">
        <f>'入力シート'!C57</f>
        <v>BS RE460R</v>
      </c>
      <c r="F6" s="468"/>
      <c r="G6" s="468"/>
      <c r="H6" s="468"/>
      <c r="I6" s="468"/>
      <c r="J6" s="469"/>
      <c r="L6" s="59"/>
      <c r="M6" s="208" t="s">
        <v>181</v>
      </c>
      <c r="N6" s="208"/>
      <c r="O6" s="208"/>
      <c r="P6" s="67"/>
      <c r="Q6" s="68"/>
      <c r="R6" s="59"/>
      <c r="S6" s="208" t="s">
        <v>182</v>
      </c>
      <c r="T6" s="208"/>
      <c r="U6" s="67"/>
      <c r="V6" s="68"/>
    </row>
    <row r="7" spans="1:22" ht="17.25" customHeight="1">
      <c r="A7" s="430"/>
      <c r="B7" s="431"/>
      <c r="C7" s="393"/>
      <c r="D7" s="432" t="s">
        <v>23</v>
      </c>
      <c r="E7" s="468" t="str">
        <f>'入力シート'!C58</f>
        <v>195/65-R15</v>
      </c>
      <c r="F7" s="468"/>
      <c r="G7" s="468"/>
      <c r="H7" s="468"/>
      <c r="I7" s="468"/>
      <c r="J7" s="469"/>
      <c r="L7" s="59"/>
      <c r="M7" s="208" t="s">
        <v>183</v>
      </c>
      <c r="N7" s="208"/>
      <c r="O7" s="208"/>
      <c r="P7" s="67"/>
      <c r="Q7" s="68"/>
      <c r="R7" s="59"/>
      <c r="S7" s="208" t="s">
        <v>184</v>
      </c>
      <c r="T7" s="208"/>
      <c r="U7" s="67"/>
      <c r="V7" s="68"/>
    </row>
    <row r="8" spans="1:22" ht="17.25" customHeight="1">
      <c r="A8" s="433" t="s">
        <v>236</v>
      </c>
      <c r="B8" s="434"/>
      <c r="C8" s="435"/>
      <c r="D8" s="436" t="s">
        <v>21</v>
      </c>
      <c r="E8" s="470" t="str">
        <f>'入力シート'!C59</f>
        <v>ハート</v>
      </c>
      <c r="F8" s="471"/>
      <c r="G8" s="471"/>
      <c r="H8" s="471"/>
      <c r="I8" s="471"/>
      <c r="J8" s="472"/>
      <c r="L8" s="59"/>
      <c r="M8" s="208" t="s">
        <v>185</v>
      </c>
      <c r="N8" s="208"/>
      <c r="O8" s="208"/>
      <c r="P8" s="67"/>
      <c r="Q8" s="68"/>
      <c r="R8" s="59"/>
      <c r="S8" s="208" t="s">
        <v>186</v>
      </c>
      <c r="T8" s="208"/>
      <c r="U8" s="67"/>
      <c r="V8" s="68"/>
    </row>
    <row r="9" spans="1:22" ht="17.25" customHeight="1">
      <c r="A9" s="437"/>
      <c r="B9" s="438"/>
      <c r="C9" s="439"/>
      <c r="D9" s="436" t="s">
        <v>22</v>
      </c>
      <c r="E9" s="470" t="str">
        <f>'入力シート'!C60</f>
        <v>ハート</v>
      </c>
      <c r="F9" s="471"/>
      <c r="G9" s="471"/>
      <c r="H9" s="471"/>
      <c r="I9" s="471"/>
      <c r="J9" s="472"/>
      <c r="L9" s="59"/>
      <c r="M9" s="208" t="s">
        <v>243</v>
      </c>
      <c r="N9" s="208"/>
      <c r="O9" s="208"/>
      <c r="P9" s="67"/>
      <c r="Q9" s="68"/>
      <c r="R9" s="59"/>
      <c r="S9" s="208" t="s">
        <v>244</v>
      </c>
      <c r="T9" s="208"/>
      <c r="U9" s="67"/>
      <c r="V9" s="68"/>
    </row>
    <row r="10" spans="1:22" ht="17.25" customHeight="1">
      <c r="A10" s="433" t="s">
        <v>237</v>
      </c>
      <c r="B10" s="434"/>
      <c r="C10" s="435"/>
      <c r="D10" s="436" t="s">
        <v>21</v>
      </c>
      <c r="E10" s="470" t="str">
        <f>'入力シート'!C61</f>
        <v>K・Y・B</v>
      </c>
      <c r="F10" s="471"/>
      <c r="G10" s="471"/>
      <c r="H10" s="471"/>
      <c r="I10" s="471"/>
      <c r="J10" s="472"/>
      <c r="L10" s="59"/>
      <c r="M10" s="208" t="s">
        <v>245</v>
      </c>
      <c r="N10" s="208"/>
      <c r="O10" s="208"/>
      <c r="P10" s="67"/>
      <c r="Q10" s="68"/>
      <c r="R10" s="59"/>
      <c r="S10" s="208" t="s">
        <v>187</v>
      </c>
      <c r="T10" s="208"/>
      <c r="U10" s="67"/>
      <c r="V10" s="68"/>
    </row>
    <row r="11" spans="1:22" ht="17.25" customHeight="1">
      <c r="A11" s="437"/>
      <c r="B11" s="438"/>
      <c r="C11" s="439"/>
      <c r="D11" s="436" t="s">
        <v>22</v>
      </c>
      <c r="E11" s="470" t="str">
        <f>'入力シート'!C62</f>
        <v>K・Y・B</v>
      </c>
      <c r="F11" s="471"/>
      <c r="G11" s="471"/>
      <c r="H11" s="471"/>
      <c r="I11" s="471"/>
      <c r="J11" s="472"/>
      <c r="L11" s="59"/>
      <c r="M11" s="208" t="s">
        <v>188</v>
      </c>
      <c r="N11" s="208"/>
      <c r="O11" s="208"/>
      <c r="P11" s="67"/>
      <c r="Q11" s="68"/>
      <c r="R11" s="59"/>
      <c r="S11" s="208" t="s">
        <v>189</v>
      </c>
      <c r="T11" s="208"/>
      <c r="U11" s="67"/>
      <c r="V11" s="68"/>
    </row>
    <row r="12" spans="1:22" ht="17.25" customHeight="1">
      <c r="A12" s="433" t="s">
        <v>238</v>
      </c>
      <c r="B12" s="434"/>
      <c r="C12" s="435"/>
      <c r="D12" s="436" t="s">
        <v>21</v>
      </c>
      <c r="E12" s="470" t="str">
        <f>'入力シート'!C63</f>
        <v>キャロッセ</v>
      </c>
      <c r="F12" s="471"/>
      <c r="G12" s="471"/>
      <c r="H12" s="471"/>
      <c r="I12" s="471"/>
      <c r="J12" s="472"/>
      <c r="L12" s="59"/>
      <c r="M12" s="208" t="s">
        <v>190</v>
      </c>
      <c r="N12" s="208"/>
      <c r="O12" s="208"/>
      <c r="P12" s="67"/>
      <c r="Q12" s="68"/>
      <c r="R12" s="59"/>
      <c r="S12" s="208" t="s">
        <v>191</v>
      </c>
      <c r="T12" s="208"/>
      <c r="U12" s="67"/>
      <c r="V12" s="68"/>
    </row>
    <row r="13" spans="1:22" ht="17.25" customHeight="1">
      <c r="A13" s="437"/>
      <c r="B13" s="438"/>
      <c r="C13" s="439"/>
      <c r="D13" s="436" t="s">
        <v>22</v>
      </c>
      <c r="E13" s="470" t="str">
        <f>'入力シート'!C64</f>
        <v>キャロッセ</v>
      </c>
      <c r="F13" s="471"/>
      <c r="G13" s="471"/>
      <c r="H13" s="471"/>
      <c r="I13" s="471"/>
      <c r="J13" s="472"/>
      <c r="L13" s="59"/>
      <c r="M13" s="208" t="s">
        <v>246</v>
      </c>
      <c r="N13" s="208"/>
      <c r="O13" s="208"/>
      <c r="P13" s="67"/>
      <c r="Q13" s="68"/>
      <c r="R13" s="456"/>
      <c r="S13" s="208"/>
      <c r="T13" s="208"/>
      <c r="U13" s="67"/>
      <c r="V13" s="68"/>
    </row>
    <row r="14" spans="1:12" ht="17.25" customHeight="1" thickBot="1">
      <c r="A14" s="430" t="s">
        <v>239</v>
      </c>
      <c r="B14" s="431"/>
      <c r="C14" s="468" t="str">
        <f>'入力シート'!C65</f>
        <v>ナルディ</v>
      </c>
      <c r="D14" s="468"/>
      <c r="E14" s="468"/>
      <c r="F14" s="468"/>
      <c r="G14" s="468"/>
      <c r="H14" s="468"/>
      <c r="I14" s="468"/>
      <c r="J14" s="469"/>
      <c r="L14" s="457" t="s">
        <v>300</v>
      </c>
    </row>
    <row r="15" spans="1:22" ht="17.25" customHeight="1">
      <c r="A15" s="430" t="s">
        <v>240</v>
      </c>
      <c r="B15" s="431"/>
      <c r="C15" s="468" t="str">
        <f>'入力シート'!C66</f>
        <v>ノーマル</v>
      </c>
      <c r="D15" s="468"/>
      <c r="E15" s="468"/>
      <c r="F15" s="468"/>
      <c r="G15" s="468"/>
      <c r="H15" s="468"/>
      <c r="I15" s="468"/>
      <c r="J15" s="469"/>
      <c r="L15" s="447" t="s">
        <v>192</v>
      </c>
      <c r="M15" s="448"/>
      <c r="N15" s="448"/>
      <c r="O15" s="448"/>
      <c r="P15" s="448"/>
      <c r="Q15" s="448"/>
      <c r="R15" s="448"/>
      <c r="S15" s="448"/>
      <c r="T15" s="448"/>
      <c r="U15" s="448"/>
      <c r="V15" s="449"/>
    </row>
    <row r="16" spans="1:22" ht="17.25" customHeight="1">
      <c r="A16" s="430" t="s">
        <v>241</v>
      </c>
      <c r="B16" s="431"/>
      <c r="C16" s="468" t="str">
        <f>'入力シート'!C67</f>
        <v>JX555Exp</v>
      </c>
      <c r="D16" s="468"/>
      <c r="E16" s="468"/>
      <c r="F16" s="468"/>
      <c r="G16" s="468"/>
      <c r="H16" s="468"/>
      <c r="I16" s="468"/>
      <c r="J16" s="469"/>
      <c r="L16" s="450"/>
      <c r="M16" s="451"/>
      <c r="N16" s="451"/>
      <c r="O16" s="451"/>
      <c r="P16" s="451"/>
      <c r="Q16" s="451"/>
      <c r="R16" s="451"/>
      <c r="S16" s="451"/>
      <c r="T16" s="451"/>
      <c r="U16" s="451"/>
      <c r="V16" s="452"/>
    </row>
    <row r="17" spans="1:22" ht="17.25" customHeight="1">
      <c r="A17" s="430" t="s">
        <v>193</v>
      </c>
      <c r="B17" s="431"/>
      <c r="C17" s="481" t="str">
        <f>"ロールバー　　スプリング　　シート　　ベルト　　乗車定員（"&amp;'入力シート'!C68&amp;"名）"</f>
        <v>ロールバー　　スプリング　　シート　　ベルト　　乗車定員（2名）</v>
      </c>
      <c r="D17" s="481"/>
      <c r="E17" s="481"/>
      <c r="F17" s="481"/>
      <c r="G17" s="481"/>
      <c r="H17" s="481"/>
      <c r="I17" s="481"/>
      <c r="J17" s="482"/>
      <c r="L17" s="198" t="s">
        <v>194</v>
      </c>
      <c r="M17" s="199"/>
      <c r="N17" s="473"/>
      <c r="O17" s="473"/>
      <c r="P17" s="473"/>
      <c r="Q17" s="473"/>
      <c r="R17" s="473"/>
      <c r="S17" s="473"/>
      <c r="T17" s="473"/>
      <c r="U17" s="473"/>
      <c r="V17" s="474"/>
    </row>
    <row r="18" spans="1:22" ht="17.25" customHeight="1">
      <c r="A18" s="430" t="s">
        <v>195</v>
      </c>
      <c r="B18" s="431"/>
      <c r="C18" s="483" t="s">
        <v>196</v>
      </c>
      <c r="D18" s="484"/>
      <c r="E18" s="471" t="s">
        <v>197</v>
      </c>
      <c r="F18" s="471"/>
      <c r="G18" s="471"/>
      <c r="H18" s="471"/>
      <c r="I18" s="471"/>
      <c r="J18" s="472"/>
      <c r="L18" s="198"/>
      <c r="M18" s="199"/>
      <c r="N18" s="473"/>
      <c r="O18" s="473"/>
      <c r="P18" s="473"/>
      <c r="Q18" s="473"/>
      <c r="R18" s="473"/>
      <c r="S18" s="473"/>
      <c r="T18" s="473"/>
      <c r="U18" s="473"/>
      <c r="V18" s="474"/>
    </row>
    <row r="19" spans="1:22" ht="17.25" customHeight="1" thickBot="1">
      <c r="A19" s="440"/>
      <c r="B19" s="441"/>
      <c r="C19" s="485" t="s">
        <v>198</v>
      </c>
      <c r="D19" s="486"/>
      <c r="E19" s="487" t="s">
        <v>199</v>
      </c>
      <c r="F19" s="487"/>
      <c r="G19" s="487"/>
      <c r="H19" s="487"/>
      <c r="I19" s="487"/>
      <c r="J19" s="488"/>
      <c r="L19" s="198" t="s">
        <v>200</v>
      </c>
      <c r="M19" s="199"/>
      <c r="N19" s="473"/>
      <c r="O19" s="473"/>
      <c r="P19" s="473"/>
      <c r="Q19" s="473"/>
      <c r="R19" s="473"/>
      <c r="S19" s="473"/>
      <c r="T19" s="473"/>
      <c r="U19" s="473"/>
      <c r="V19" s="474"/>
    </row>
    <row r="20" spans="1:22" ht="17.25" customHeight="1">
      <c r="A20" s="234" t="s">
        <v>201</v>
      </c>
      <c r="B20" s="234"/>
      <c r="C20" s="234"/>
      <c r="D20" s="234"/>
      <c r="E20" s="234"/>
      <c r="F20" s="234"/>
      <c r="G20" s="234"/>
      <c r="H20" s="234"/>
      <c r="I20" s="234"/>
      <c r="J20" s="234"/>
      <c r="L20" s="198"/>
      <c r="M20" s="199"/>
      <c r="N20" s="473"/>
      <c r="O20" s="473"/>
      <c r="P20" s="473"/>
      <c r="Q20" s="473"/>
      <c r="R20" s="473"/>
      <c r="S20" s="473"/>
      <c r="T20" s="473"/>
      <c r="U20" s="473"/>
      <c r="V20" s="474"/>
    </row>
    <row r="21" spans="1:22" ht="17.25" customHeight="1">
      <c r="A21" s="209" t="s">
        <v>247</v>
      </c>
      <c r="B21" s="209"/>
      <c r="C21" s="209"/>
      <c r="D21" s="209"/>
      <c r="E21" s="209"/>
      <c r="F21" s="209"/>
      <c r="G21" s="209"/>
      <c r="H21" s="209"/>
      <c r="I21" s="209"/>
      <c r="J21" s="209"/>
      <c r="L21" s="450" t="s">
        <v>202</v>
      </c>
      <c r="M21" s="451"/>
      <c r="N21" s="451"/>
      <c r="O21" s="451"/>
      <c r="P21" s="451"/>
      <c r="Q21" s="451"/>
      <c r="R21" s="451"/>
      <c r="S21" s="451"/>
      <c r="T21" s="451"/>
      <c r="U21" s="451"/>
      <c r="V21" s="452"/>
    </row>
    <row r="22" spans="1:22" ht="17.25" customHeight="1">
      <c r="A22" s="209"/>
      <c r="B22" s="209"/>
      <c r="C22" s="209"/>
      <c r="D22" s="209"/>
      <c r="E22" s="209"/>
      <c r="F22" s="209"/>
      <c r="G22" s="209"/>
      <c r="H22" s="209"/>
      <c r="I22" s="209"/>
      <c r="J22" s="209"/>
      <c r="L22" s="450"/>
      <c r="M22" s="451"/>
      <c r="N22" s="451"/>
      <c r="O22" s="451"/>
      <c r="P22" s="451"/>
      <c r="Q22" s="451"/>
      <c r="R22" s="451"/>
      <c r="S22" s="451"/>
      <c r="T22" s="451"/>
      <c r="U22" s="451"/>
      <c r="V22" s="452"/>
    </row>
    <row r="23" spans="1:22" ht="17.25" customHeight="1">
      <c r="A23" s="209"/>
      <c r="B23" s="209"/>
      <c r="C23" s="209"/>
      <c r="D23" s="209"/>
      <c r="E23" s="209"/>
      <c r="F23" s="209"/>
      <c r="G23" s="209"/>
      <c r="H23" s="209"/>
      <c r="I23" s="209"/>
      <c r="J23" s="209"/>
      <c r="L23" s="198" t="s">
        <v>116</v>
      </c>
      <c r="M23" s="199"/>
      <c r="N23" s="475" t="str">
        <f>'入力シート'!C69</f>
        <v>あやしい保険屋</v>
      </c>
      <c r="O23" s="475"/>
      <c r="P23" s="475"/>
      <c r="Q23" s="475"/>
      <c r="R23" s="475"/>
      <c r="S23" s="475"/>
      <c r="T23" s="475"/>
      <c r="U23" s="475"/>
      <c r="V23" s="476"/>
    </row>
    <row r="24" spans="1:22" ht="17.25" customHeight="1">
      <c r="A24" s="209"/>
      <c r="B24" s="209"/>
      <c r="C24" s="209"/>
      <c r="D24" s="209"/>
      <c r="E24" s="209"/>
      <c r="F24" s="209"/>
      <c r="G24" s="209"/>
      <c r="H24" s="209"/>
      <c r="I24" s="209"/>
      <c r="J24" s="209"/>
      <c r="L24" s="198"/>
      <c r="M24" s="199"/>
      <c r="N24" s="475"/>
      <c r="O24" s="475"/>
      <c r="P24" s="475"/>
      <c r="Q24" s="475"/>
      <c r="R24" s="475"/>
      <c r="S24" s="475"/>
      <c r="T24" s="475"/>
      <c r="U24" s="475"/>
      <c r="V24" s="476"/>
    </row>
    <row r="25" spans="1:22" ht="17.25" customHeight="1">
      <c r="A25" s="209"/>
      <c r="B25" s="209"/>
      <c r="C25" s="209"/>
      <c r="D25" s="209"/>
      <c r="E25" s="209"/>
      <c r="F25" s="209"/>
      <c r="G25" s="209"/>
      <c r="H25" s="209"/>
      <c r="I25" s="209"/>
      <c r="J25" s="209"/>
      <c r="L25" s="198" t="s">
        <v>203</v>
      </c>
      <c r="M25" s="199"/>
      <c r="N25" s="477" t="str">
        <f>TEXT('入力シート'!C70,"ge.m.d")&amp;" ～ "&amp;TEXT(IF(DAY('入力シート'!C70)=DAY('入力シート'!C70+365),'入力シート'!C70+365,'入力シート'!C70+366),"ge.m.d")</f>
        <v>H11.2.28 ～ H12.2.28</v>
      </c>
      <c r="O25" s="475"/>
      <c r="P25" s="475"/>
      <c r="Q25" s="475"/>
      <c r="R25" s="475"/>
      <c r="S25" s="475"/>
      <c r="T25" s="475"/>
      <c r="U25" s="475"/>
      <c r="V25" s="476"/>
    </row>
    <row r="26" spans="1:22" ht="17.25" customHeight="1" thickBot="1">
      <c r="A26" s="60" t="s">
        <v>204</v>
      </c>
      <c r="B26" s="61"/>
      <c r="C26" s="61"/>
      <c r="D26" s="61"/>
      <c r="E26" s="62" t="s">
        <v>248</v>
      </c>
      <c r="F26" s="63"/>
      <c r="G26" s="63"/>
      <c r="H26" s="63"/>
      <c r="I26" s="63"/>
      <c r="J26" s="63"/>
      <c r="L26" s="198"/>
      <c r="M26" s="199"/>
      <c r="N26" s="475"/>
      <c r="O26" s="475"/>
      <c r="P26" s="475"/>
      <c r="Q26" s="475"/>
      <c r="R26" s="475"/>
      <c r="S26" s="475"/>
      <c r="T26" s="475"/>
      <c r="U26" s="475"/>
      <c r="V26" s="476"/>
    </row>
    <row r="27" spans="1:22" ht="17.25" customHeight="1">
      <c r="A27" s="64"/>
      <c r="B27" s="64"/>
      <c r="C27" s="64"/>
      <c r="D27" s="64"/>
      <c r="E27" s="64"/>
      <c r="F27" s="65"/>
      <c r="G27" s="9" t="s">
        <v>205</v>
      </c>
      <c r="H27" s="65"/>
      <c r="I27" s="65"/>
      <c r="J27" s="65"/>
      <c r="L27" s="198" t="s">
        <v>119</v>
      </c>
      <c r="M27" s="199"/>
      <c r="N27" s="478" t="str">
        <f>'入力シート'!C71</f>
        <v>123456780123</v>
      </c>
      <c r="O27" s="475"/>
      <c r="P27" s="475"/>
      <c r="Q27" s="475"/>
      <c r="R27" s="475"/>
      <c r="S27" s="475"/>
      <c r="T27" s="475"/>
      <c r="U27" s="475"/>
      <c r="V27" s="476"/>
    </row>
    <row r="28" spans="1:22" ht="17.25" customHeight="1" thickBot="1">
      <c r="A28" s="60" t="s">
        <v>206</v>
      </c>
      <c r="B28" s="61"/>
      <c r="C28" s="61"/>
      <c r="D28" s="61"/>
      <c r="E28" s="62" t="s">
        <v>248</v>
      </c>
      <c r="F28" s="65"/>
      <c r="G28" s="61"/>
      <c r="H28" s="61"/>
      <c r="I28" s="61"/>
      <c r="J28" s="62" t="s">
        <v>248</v>
      </c>
      <c r="L28" s="198"/>
      <c r="M28" s="199"/>
      <c r="N28" s="475"/>
      <c r="O28" s="475"/>
      <c r="P28" s="475"/>
      <c r="Q28" s="475"/>
      <c r="R28" s="475"/>
      <c r="S28" s="475"/>
      <c r="T28" s="475"/>
      <c r="U28" s="475"/>
      <c r="V28" s="476"/>
    </row>
    <row r="29" spans="1:22" ht="17.25" customHeight="1">
      <c r="A29" s="64"/>
      <c r="B29" s="64"/>
      <c r="C29" s="64"/>
      <c r="D29" s="64"/>
      <c r="E29" s="64"/>
      <c r="F29" s="65"/>
      <c r="G29" s="9" t="s">
        <v>205</v>
      </c>
      <c r="H29" s="64"/>
      <c r="I29" s="64"/>
      <c r="J29" s="64"/>
      <c r="L29" s="198" t="s">
        <v>121</v>
      </c>
      <c r="M29" s="199"/>
      <c r="N29" s="475" t="str">
        <f>'入力シート'!C72</f>
        <v>無制限</v>
      </c>
      <c r="O29" s="475"/>
      <c r="P29" s="475"/>
      <c r="Q29" s="475"/>
      <c r="R29" s="475"/>
      <c r="S29" s="475"/>
      <c r="T29" s="475"/>
      <c r="U29" s="475"/>
      <c r="V29" s="476"/>
    </row>
    <row r="30" spans="1:22" ht="17.25" customHeight="1" thickBot="1">
      <c r="A30" s="60" t="s">
        <v>207</v>
      </c>
      <c r="B30" s="61"/>
      <c r="C30" s="61"/>
      <c r="D30" s="61"/>
      <c r="E30" s="62" t="s">
        <v>248</v>
      </c>
      <c r="F30" s="65"/>
      <c r="G30" s="61"/>
      <c r="H30" s="61"/>
      <c r="I30" s="61"/>
      <c r="J30" s="62" t="s">
        <v>248</v>
      </c>
      <c r="L30" s="210"/>
      <c r="M30" s="211"/>
      <c r="N30" s="479"/>
      <c r="O30" s="479"/>
      <c r="P30" s="479"/>
      <c r="Q30" s="479"/>
      <c r="R30" s="479"/>
      <c r="S30" s="479"/>
      <c r="T30" s="479"/>
      <c r="U30" s="479"/>
      <c r="V30" s="480"/>
    </row>
  </sheetData>
  <sheetProtection sheet="1" objects="1" scenarios="1"/>
  <mergeCells count="75">
    <mergeCell ref="L4:P4"/>
    <mergeCell ref="R4:U4"/>
    <mergeCell ref="M5:O5"/>
    <mergeCell ref="S5:T5"/>
    <mergeCell ref="A20:J20"/>
    <mergeCell ref="L2:L3"/>
    <mergeCell ref="N2:N3"/>
    <mergeCell ref="I2:J2"/>
    <mergeCell ref="E2:G2"/>
    <mergeCell ref="G3:H3"/>
    <mergeCell ref="A12:C13"/>
    <mergeCell ref="E8:J8"/>
    <mergeCell ref="E9:J9"/>
    <mergeCell ref="E10:J10"/>
    <mergeCell ref="C19:D19"/>
    <mergeCell ref="E19:J19"/>
    <mergeCell ref="C14:J14"/>
    <mergeCell ref="C15:J15"/>
    <mergeCell ref="C16:J16"/>
    <mergeCell ref="C17:J17"/>
    <mergeCell ref="C18:D18"/>
    <mergeCell ref="M6:O6"/>
    <mergeCell ref="E11:J11"/>
    <mergeCell ref="E12:J12"/>
    <mergeCell ref="E13:J13"/>
    <mergeCell ref="M7:O7"/>
    <mergeCell ref="M8:O8"/>
    <mergeCell ref="M9:O9"/>
    <mergeCell ref="A17:B17"/>
    <mergeCell ref="A10:C11"/>
    <mergeCell ref="M10:O10"/>
    <mergeCell ref="M11:O11"/>
    <mergeCell ref="M12:O12"/>
    <mergeCell ref="M13:O13"/>
    <mergeCell ref="B2:C2"/>
    <mergeCell ref="C6:C7"/>
    <mergeCell ref="D3:E3"/>
    <mergeCell ref="A8:C9"/>
    <mergeCell ref="C4:C5"/>
    <mergeCell ref="A18:B19"/>
    <mergeCell ref="E4:J4"/>
    <mergeCell ref="E5:J5"/>
    <mergeCell ref="E6:J6"/>
    <mergeCell ref="E7:J7"/>
    <mergeCell ref="A14:B14"/>
    <mergeCell ref="A15:B15"/>
    <mergeCell ref="A16:B16"/>
    <mergeCell ref="A4:B7"/>
    <mergeCell ref="E18:J18"/>
    <mergeCell ref="S12:T12"/>
    <mergeCell ref="S6:T6"/>
    <mergeCell ref="S7:T7"/>
    <mergeCell ref="S8:T8"/>
    <mergeCell ref="S9:T9"/>
    <mergeCell ref="S10:T10"/>
    <mergeCell ref="S11:T11"/>
    <mergeCell ref="T2:V3"/>
    <mergeCell ref="A21:J25"/>
    <mergeCell ref="L29:M30"/>
    <mergeCell ref="N17:V18"/>
    <mergeCell ref="N19:V20"/>
    <mergeCell ref="N23:V24"/>
    <mergeCell ref="N25:V26"/>
    <mergeCell ref="N27:V28"/>
    <mergeCell ref="N29:V30"/>
    <mergeCell ref="L25:M26"/>
    <mergeCell ref="L27:M28"/>
    <mergeCell ref="L21:V22"/>
    <mergeCell ref="L23:M24"/>
    <mergeCell ref="O2:R3"/>
    <mergeCell ref="M2:M3"/>
    <mergeCell ref="L15:V16"/>
    <mergeCell ref="L17:M18"/>
    <mergeCell ref="L19:M20"/>
    <mergeCell ref="S13:T13"/>
  </mergeCells>
  <printOptions horizontalCentered="1" verticalCentered="1"/>
  <pageMargins left="0.5905511811023623" right="0.1968503937007874" top="0.1968503937007874" bottom="0.1968503937007874" header="0" footer="0"/>
  <pageSetup horizontalDpi="300" verticalDpi="300" orientation="landscape" paperSize="13" r:id="rId2"/>
  <drawing r:id="rId1"/>
</worksheet>
</file>

<file path=xl/worksheets/sheet5.xml><?xml version="1.0" encoding="utf-8"?>
<worksheet xmlns="http://schemas.openxmlformats.org/spreadsheetml/2006/main" xmlns:r="http://schemas.openxmlformats.org/officeDocument/2006/relationships">
  <sheetPr codeName="Sheet5"/>
  <dimension ref="B1:AQ39"/>
  <sheetViews>
    <sheetView workbookViewId="0" topLeftCell="A1">
      <selection activeCell="A1" sqref="A1:A16384"/>
    </sheetView>
  </sheetViews>
  <sheetFormatPr defaultColWidth="8.796875" defaultRowHeight="14.25"/>
  <cols>
    <col min="1" max="1" width="2.59765625" style="10" customWidth="1"/>
    <col min="2" max="2" width="3.09765625" style="10" customWidth="1"/>
    <col min="3" max="3" width="8.59765625" style="10" customWidth="1"/>
    <col min="4" max="43" width="2.69921875" style="10" customWidth="1"/>
    <col min="44" max="16384" width="9" style="10" customWidth="1"/>
  </cols>
  <sheetData>
    <row r="1" spans="2:16" ht="26.25" thickBot="1">
      <c r="B1" s="23" t="s">
        <v>123</v>
      </c>
      <c r="P1" s="24" t="s">
        <v>124</v>
      </c>
    </row>
    <row r="2" spans="2:43" ht="15.75" customHeight="1">
      <c r="B2" s="344" t="s">
        <v>38</v>
      </c>
      <c r="C2" s="345"/>
      <c r="D2" s="128"/>
      <c r="E2" s="128"/>
      <c r="F2" s="128"/>
      <c r="G2" s="128"/>
      <c r="H2" s="128"/>
      <c r="I2" s="128"/>
      <c r="J2" s="128"/>
      <c r="K2" s="128"/>
      <c r="L2" s="128"/>
      <c r="M2" s="128"/>
      <c r="N2" s="128"/>
      <c r="O2" s="354" t="s">
        <v>40</v>
      </c>
      <c r="P2" s="129"/>
      <c r="Q2" s="130"/>
      <c r="R2" s="12" t="s">
        <v>125</v>
      </c>
      <c r="S2" s="12"/>
      <c r="T2" s="12" t="s">
        <v>126</v>
      </c>
      <c r="U2" s="12"/>
      <c r="V2" s="12" t="s">
        <v>127</v>
      </c>
      <c r="W2" s="356" t="s">
        <v>250</v>
      </c>
      <c r="X2" s="139" t="s">
        <v>212</v>
      </c>
      <c r="Y2" s="139"/>
      <c r="Z2" s="139"/>
      <c r="AA2" s="139"/>
      <c r="AB2" s="139"/>
      <c r="AC2" s="139"/>
      <c r="AD2" s="140"/>
      <c r="AE2" s="358" t="s">
        <v>210</v>
      </c>
      <c r="AF2" s="133" t="s">
        <v>251</v>
      </c>
      <c r="AG2" s="134"/>
      <c r="AH2" s="134"/>
      <c r="AI2" s="135"/>
      <c r="AK2" s="360" t="s">
        <v>252</v>
      </c>
      <c r="AL2" s="361"/>
      <c r="AM2" s="147"/>
      <c r="AN2" s="128"/>
      <c r="AO2" s="128"/>
      <c r="AP2" s="128"/>
      <c r="AQ2" s="148"/>
    </row>
    <row r="3" spans="2:43" ht="15.75" customHeight="1">
      <c r="B3" s="346"/>
      <c r="C3" s="347"/>
      <c r="D3" s="114"/>
      <c r="E3" s="114"/>
      <c r="F3" s="114"/>
      <c r="G3" s="114"/>
      <c r="H3" s="114"/>
      <c r="I3" s="114"/>
      <c r="J3" s="114"/>
      <c r="K3" s="114"/>
      <c r="L3" s="114"/>
      <c r="M3" s="114"/>
      <c r="N3" s="114"/>
      <c r="O3" s="355"/>
      <c r="P3" s="113"/>
      <c r="Q3" s="114"/>
      <c r="R3" s="11" t="s">
        <v>253</v>
      </c>
      <c r="S3" s="11"/>
      <c r="T3" s="11" t="s">
        <v>126</v>
      </c>
      <c r="U3" s="11"/>
      <c r="V3" s="11" t="s">
        <v>127</v>
      </c>
      <c r="W3" s="357"/>
      <c r="X3" s="141"/>
      <c r="Y3" s="141"/>
      <c r="Z3" s="141"/>
      <c r="AA3" s="141"/>
      <c r="AB3" s="141"/>
      <c r="AC3" s="141"/>
      <c r="AD3" s="142"/>
      <c r="AE3" s="359"/>
      <c r="AF3" s="136"/>
      <c r="AG3" s="137"/>
      <c r="AH3" s="137"/>
      <c r="AI3" s="138"/>
      <c r="AK3" s="362"/>
      <c r="AL3" s="363"/>
      <c r="AM3" s="149"/>
      <c r="AN3" s="108"/>
      <c r="AO3" s="108"/>
      <c r="AP3" s="108"/>
      <c r="AQ3" s="144"/>
    </row>
    <row r="4" spans="2:43" ht="12" customHeight="1">
      <c r="B4" s="348" t="s">
        <v>131</v>
      </c>
      <c r="C4" s="349"/>
      <c r="D4" s="25" t="s">
        <v>128</v>
      </c>
      <c r="E4" s="25"/>
      <c r="F4" s="3"/>
      <c r="G4" s="3"/>
      <c r="H4" s="3"/>
      <c r="I4" s="3"/>
      <c r="J4" s="3"/>
      <c r="K4" s="3"/>
      <c r="L4" s="3"/>
      <c r="M4" s="3"/>
      <c r="N4" s="3"/>
      <c r="O4" s="131" t="s">
        <v>129</v>
      </c>
      <c r="P4" s="132"/>
      <c r="Q4" s="132"/>
      <c r="R4" s="132"/>
      <c r="S4" s="132"/>
      <c r="T4" s="132"/>
      <c r="U4" s="132"/>
      <c r="V4" s="132"/>
      <c r="W4" s="132"/>
      <c r="X4" s="132"/>
      <c r="Y4" s="132"/>
      <c r="Z4" s="132"/>
      <c r="AA4" s="132"/>
      <c r="AB4" s="132"/>
      <c r="AC4" s="103" t="s">
        <v>130</v>
      </c>
      <c r="AD4" s="158"/>
      <c r="AE4" s="158"/>
      <c r="AF4" s="158"/>
      <c r="AG4" s="158"/>
      <c r="AH4" s="158"/>
      <c r="AI4" s="159"/>
      <c r="AK4" s="362"/>
      <c r="AL4" s="363"/>
      <c r="AM4" s="149"/>
      <c r="AN4" s="108"/>
      <c r="AO4" s="108"/>
      <c r="AP4" s="108"/>
      <c r="AQ4" s="144"/>
    </row>
    <row r="5" spans="2:43" ht="13.5" customHeight="1">
      <c r="B5" s="350"/>
      <c r="C5" s="351"/>
      <c r="D5" s="108"/>
      <c r="E5" s="109"/>
      <c r="F5" s="109"/>
      <c r="G5" s="109"/>
      <c r="H5" s="109"/>
      <c r="I5" s="109"/>
      <c r="J5" s="109"/>
      <c r="K5" s="109"/>
      <c r="L5" s="109"/>
      <c r="M5" s="109"/>
      <c r="N5" s="108"/>
      <c r="O5" s="122" t="s">
        <v>132</v>
      </c>
      <c r="P5" s="123"/>
      <c r="Q5" s="105"/>
      <c r="R5" s="105"/>
      <c r="S5" s="105"/>
      <c r="T5" s="105"/>
      <c r="U5" s="105"/>
      <c r="V5" s="105"/>
      <c r="W5" s="105"/>
      <c r="X5" s="105"/>
      <c r="Y5" s="105"/>
      <c r="Z5" s="105"/>
      <c r="AA5" s="105"/>
      <c r="AB5" s="126"/>
      <c r="AC5" s="143"/>
      <c r="AD5" s="108"/>
      <c r="AE5" s="108"/>
      <c r="AF5" s="108"/>
      <c r="AG5" s="108"/>
      <c r="AH5" s="108"/>
      <c r="AI5" s="144"/>
      <c r="AK5" s="362"/>
      <c r="AL5" s="363"/>
      <c r="AM5" s="149"/>
      <c r="AN5" s="108"/>
      <c r="AO5" s="108"/>
      <c r="AP5" s="108"/>
      <c r="AQ5" s="144"/>
    </row>
    <row r="6" spans="2:43" ht="13.5" customHeight="1" thickBot="1">
      <c r="B6" s="352"/>
      <c r="C6" s="353"/>
      <c r="D6" s="110"/>
      <c r="E6" s="110"/>
      <c r="F6" s="110"/>
      <c r="G6" s="110"/>
      <c r="H6" s="110"/>
      <c r="I6" s="110"/>
      <c r="J6" s="110"/>
      <c r="K6" s="110"/>
      <c r="L6" s="110"/>
      <c r="M6" s="110"/>
      <c r="N6" s="110"/>
      <c r="O6" s="124" t="s">
        <v>133</v>
      </c>
      <c r="P6" s="125"/>
      <c r="Q6" s="100"/>
      <c r="R6" s="100"/>
      <c r="S6" s="100"/>
      <c r="T6" s="100"/>
      <c r="U6" s="100"/>
      <c r="V6" s="100"/>
      <c r="W6" s="100"/>
      <c r="X6" s="100"/>
      <c r="Y6" s="100"/>
      <c r="Z6" s="100"/>
      <c r="AA6" s="100"/>
      <c r="AB6" s="127"/>
      <c r="AC6" s="145"/>
      <c r="AD6" s="110"/>
      <c r="AE6" s="110"/>
      <c r="AF6" s="110"/>
      <c r="AG6" s="110"/>
      <c r="AH6" s="110"/>
      <c r="AI6" s="146"/>
      <c r="AK6" s="364"/>
      <c r="AL6" s="365"/>
      <c r="AM6" s="150"/>
      <c r="AN6" s="110"/>
      <c r="AO6" s="110"/>
      <c r="AP6" s="110"/>
      <c r="AQ6" s="146"/>
    </row>
    <row r="7" ht="9.75" customHeight="1" thickBot="1"/>
    <row r="8" spans="2:43" ht="15.75" customHeight="1">
      <c r="B8" s="366" t="s">
        <v>134</v>
      </c>
      <c r="C8" s="367"/>
      <c r="D8" s="120"/>
      <c r="E8" s="98"/>
      <c r="F8" s="97"/>
      <c r="G8" s="98"/>
      <c r="H8" s="97"/>
      <c r="I8" s="98"/>
      <c r="J8" s="97"/>
      <c r="K8" s="98"/>
      <c r="L8" s="97"/>
      <c r="M8" s="98"/>
      <c r="N8" s="97"/>
      <c r="O8" s="98"/>
      <c r="P8" s="97"/>
      <c r="Q8" s="98"/>
      <c r="R8" s="97"/>
      <c r="S8" s="98"/>
      <c r="T8" s="97"/>
      <c r="U8" s="98"/>
      <c r="V8" s="97"/>
      <c r="W8" s="98"/>
      <c r="X8" s="97"/>
      <c r="Y8" s="98"/>
      <c r="Z8" s="97"/>
      <c r="AA8" s="98"/>
      <c r="AB8" s="97"/>
      <c r="AC8" s="98"/>
      <c r="AD8" s="97"/>
      <c r="AE8" s="98"/>
      <c r="AF8" s="97"/>
      <c r="AG8" s="98"/>
      <c r="AH8" s="97"/>
      <c r="AI8" s="98"/>
      <c r="AJ8" s="97"/>
      <c r="AK8" s="98"/>
      <c r="AL8" s="97"/>
      <c r="AM8" s="98"/>
      <c r="AN8" s="97"/>
      <c r="AO8" s="98"/>
      <c r="AP8" s="97"/>
      <c r="AQ8" s="106"/>
    </row>
    <row r="9" spans="2:43" ht="12" customHeight="1" thickBot="1">
      <c r="B9" s="368" t="s">
        <v>135</v>
      </c>
      <c r="C9" s="369"/>
      <c r="D9" s="121"/>
      <c r="E9" s="100"/>
      <c r="F9" s="99"/>
      <c r="G9" s="100"/>
      <c r="H9" s="99"/>
      <c r="I9" s="100"/>
      <c r="J9" s="99"/>
      <c r="K9" s="100"/>
      <c r="L9" s="99"/>
      <c r="M9" s="100"/>
      <c r="N9" s="99"/>
      <c r="O9" s="100"/>
      <c r="P9" s="99"/>
      <c r="Q9" s="100"/>
      <c r="R9" s="99"/>
      <c r="S9" s="100"/>
      <c r="T9" s="99"/>
      <c r="U9" s="100"/>
      <c r="V9" s="99"/>
      <c r="W9" s="100"/>
      <c r="X9" s="99"/>
      <c r="Y9" s="100"/>
      <c r="Z9" s="99"/>
      <c r="AA9" s="100"/>
      <c r="AB9" s="99"/>
      <c r="AC9" s="100"/>
      <c r="AD9" s="99"/>
      <c r="AE9" s="100"/>
      <c r="AF9" s="99"/>
      <c r="AG9" s="100"/>
      <c r="AH9" s="99"/>
      <c r="AI9" s="100"/>
      <c r="AJ9" s="99"/>
      <c r="AK9" s="100"/>
      <c r="AL9" s="99"/>
      <c r="AM9" s="100"/>
      <c r="AN9" s="99"/>
      <c r="AO9" s="100"/>
      <c r="AP9" s="99"/>
      <c r="AQ9" s="107"/>
    </row>
    <row r="10" ht="9.75" customHeight="1" thickBot="1"/>
    <row r="11" spans="2:43" ht="13.5">
      <c r="B11" s="370" t="s">
        <v>254</v>
      </c>
      <c r="C11" s="371" t="s">
        <v>255</v>
      </c>
      <c r="D11" s="151"/>
      <c r="E11" s="152"/>
      <c r="F11" s="152"/>
      <c r="G11" s="152"/>
      <c r="H11" s="152"/>
      <c r="I11" s="152"/>
      <c r="J11" s="152"/>
      <c r="K11" s="152"/>
      <c r="L11" s="152"/>
      <c r="M11" s="152"/>
      <c r="N11" s="152"/>
      <c r="O11" s="153"/>
      <c r="P11" s="385" t="s">
        <v>138</v>
      </c>
      <c r="Q11" s="154" t="s">
        <v>139</v>
      </c>
      <c r="R11" s="155"/>
      <c r="S11" s="389" t="s">
        <v>223</v>
      </c>
      <c r="T11" s="249" t="s">
        <v>290</v>
      </c>
      <c r="U11" s="250"/>
      <c r="V11" s="250"/>
      <c r="W11" s="250"/>
      <c r="X11" s="250"/>
      <c r="Y11" s="251"/>
      <c r="Z11" s="391" t="s">
        <v>222</v>
      </c>
      <c r="AA11" s="249" t="s">
        <v>288</v>
      </c>
      <c r="AB11" s="252"/>
      <c r="AD11" s="109" t="s">
        <v>140</v>
      </c>
      <c r="AE11" s="109"/>
      <c r="AF11" s="109"/>
      <c r="AG11" s="109"/>
      <c r="AH11" s="109"/>
      <c r="AI11" s="109"/>
      <c r="AJ11" s="109"/>
      <c r="AK11" s="109"/>
      <c r="AL11" s="109"/>
      <c r="AM11" s="109"/>
      <c r="AN11" s="109"/>
      <c r="AO11" s="109"/>
      <c r="AP11" s="109"/>
      <c r="AQ11" s="109"/>
    </row>
    <row r="12" spans="2:43" ht="7.5" customHeight="1" thickBot="1">
      <c r="B12" s="372"/>
      <c r="C12" s="373" t="s">
        <v>46</v>
      </c>
      <c r="D12" s="167"/>
      <c r="E12" s="168"/>
      <c r="F12" s="168"/>
      <c r="G12" s="168"/>
      <c r="H12" s="168"/>
      <c r="I12" s="168"/>
      <c r="J12" s="168"/>
      <c r="K12" s="168"/>
      <c r="L12" s="168"/>
      <c r="M12" s="168"/>
      <c r="N12" s="168"/>
      <c r="O12" s="169"/>
      <c r="P12" s="386"/>
      <c r="Q12" s="156"/>
      <c r="R12" s="157"/>
      <c r="S12" s="390"/>
      <c r="T12" s="243"/>
      <c r="U12" s="247"/>
      <c r="V12" s="247"/>
      <c r="W12" s="247"/>
      <c r="X12" s="247"/>
      <c r="Y12" s="248"/>
      <c r="Z12" s="392"/>
      <c r="AA12" s="243"/>
      <c r="AB12" s="244"/>
      <c r="AD12" s="109"/>
      <c r="AE12" s="109"/>
      <c r="AF12" s="109"/>
      <c r="AG12" s="109"/>
      <c r="AH12" s="109"/>
      <c r="AI12" s="109"/>
      <c r="AJ12" s="109"/>
      <c r="AK12" s="109"/>
      <c r="AL12" s="109"/>
      <c r="AM12" s="109"/>
      <c r="AN12" s="109"/>
      <c r="AO12" s="109"/>
      <c r="AP12" s="109"/>
      <c r="AQ12" s="109"/>
    </row>
    <row r="13" spans="2:43" ht="7.5" customHeight="1">
      <c r="B13" s="372"/>
      <c r="C13" s="374"/>
      <c r="D13" s="170"/>
      <c r="E13" s="171"/>
      <c r="F13" s="171"/>
      <c r="G13" s="171"/>
      <c r="H13" s="171"/>
      <c r="I13" s="171"/>
      <c r="J13" s="171"/>
      <c r="K13" s="171"/>
      <c r="L13" s="171"/>
      <c r="M13" s="171"/>
      <c r="N13" s="171"/>
      <c r="O13" s="172"/>
      <c r="P13" s="387" t="s">
        <v>49</v>
      </c>
      <c r="Q13" s="4" t="s">
        <v>256</v>
      </c>
      <c r="R13" s="75"/>
      <c r="S13" s="387" t="s">
        <v>257</v>
      </c>
      <c r="T13" s="108"/>
      <c r="U13" s="108"/>
      <c r="V13" s="108"/>
      <c r="W13" s="108"/>
      <c r="X13" s="108"/>
      <c r="Y13" s="108"/>
      <c r="Z13" s="108"/>
      <c r="AA13" s="108"/>
      <c r="AB13" s="144"/>
      <c r="AD13" s="410" t="s">
        <v>267</v>
      </c>
      <c r="AE13" s="411"/>
      <c r="AF13" s="412" t="s">
        <v>38</v>
      </c>
      <c r="AG13" s="413"/>
      <c r="AH13" s="413"/>
      <c r="AI13" s="413"/>
      <c r="AJ13" s="413"/>
      <c r="AK13" s="413"/>
      <c r="AL13" s="413"/>
      <c r="AM13" s="411"/>
      <c r="AN13" s="414" t="s">
        <v>143</v>
      </c>
      <c r="AO13" s="414"/>
      <c r="AP13" s="414" t="s">
        <v>144</v>
      </c>
      <c r="AQ13" s="415"/>
    </row>
    <row r="14" spans="2:43" ht="7.5" customHeight="1">
      <c r="B14" s="372"/>
      <c r="C14" s="374"/>
      <c r="D14" s="170"/>
      <c r="E14" s="171"/>
      <c r="F14" s="171"/>
      <c r="G14" s="171"/>
      <c r="H14" s="171"/>
      <c r="I14" s="171"/>
      <c r="J14" s="171"/>
      <c r="K14" s="171"/>
      <c r="L14" s="171"/>
      <c r="M14" s="171"/>
      <c r="N14" s="171"/>
      <c r="O14" s="172"/>
      <c r="P14" s="388"/>
      <c r="Q14" s="14" t="s">
        <v>258</v>
      </c>
      <c r="R14" s="76"/>
      <c r="S14" s="388"/>
      <c r="T14" s="108"/>
      <c r="U14" s="108"/>
      <c r="V14" s="108"/>
      <c r="W14" s="108"/>
      <c r="X14" s="108"/>
      <c r="Y14" s="108"/>
      <c r="Z14" s="108"/>
      <c r="AA14" s="108"/>
      <c r="AB14" s="144"/>
      <c r="AD14" s="416"/>
      <c r="AE14" s="417"/>
      <c r="AF14" s="418"/>
      <c r="AG14" s="419"/>
      <c r="AH14" s="419"/>
      <c r="AI14" s="419"/>
      <c r="AJ14" s="419"/>
      <c r="AK14" s="419"/>
      <c r="AL14" s="419"/>
      <c r="AM14" s="417"/>
      <c r="AN14" s="71"/>
      <c r="AO14" s="71"/>
      <c r="AP14" s="71"/>
      <c r="AQ14" s="420"/>
    </row>
    <row r="15" spans="2:43" ht="7.5" customHeight="1">
      <c r="B15" s="372"/>
      <c r="C15" s="375"/>
      <c r="D15" s="173"/>
      <c r="E15" s="174"/>
      <c r="F15" s="174"/>
      <c r="G15" s="174"/>
      <c r="H15" s="174"/>
      <c r="I15" s="174"/>
      <c r="J15" s="174"/>
      <c r="K15" s="174"/>
      <c r="L15" s="174"/>
      <c r="M15" s="174"/>
      <c r="N15" s="174"/>
      <c r="O15" s="175"/>
      <c r="P15" s="386"/>
      <c r="Q15" s="13" t="s">
        <v>259</v>
      </c>
      <c r="R15" s="102"/>
      <c r="S15" s="386"/>
      <c r="T15" s="114"/>
      <c r="U15" s="114"/>
      <c r="V15" s="114"/>
      <c r="W15" s="114"/>
      <c r="X15" s="114"/>
      <c r="Y15" s="114"/>
      <c r="Z15" s="114"/>
      <c r="AA15" s="114"/>
      <c r="AB15" s="166"/>
      <c r="AD15" s="421"/>
      <c r="AE15" s="422"/>
      <c r="AF15" s="423"/>
      <c r="AG15" s="424"/>
      <c r="AH15" s="424"/>
      <c r="AI15" s="424"/>
      <c r="AJ15" s="424"/>
      <c r="AK15" s="424"/>
      <c r="AL15" s="424"/>
      <c r="AM15" s="422"/>
      <c r="AN15" s="71"/>
      <c r="AO15" s="71"/>
      <c r="AP15" s="71"/>
      <c r="AQ15" s="420"/>
    </row>
    <row r="16" spans="2:43" ht="13.5" customHeight="1">
      <c r="B16" s="372"/>
      <c r="C16" s="376" t="s">
        <v>147</v>
      </c>
      <c r="D16" s="15" t="s">
        <v>260</v>
      </c>
      <c r="E16" s="111"/>
      <c r="F16" s="111"/>
      <c r="G16" s="111"/>
      <c r="H16" s="111"/>
      <c r="I16" s="111"/>
      <c r="J16" s="112"/>
      <c r="K16" s="393" t="s">
        <v>261</v>
      </c>
      <c r="L16" s="393"/>
      <c r="M16" s="393"/>
      <c r="N16" s="83"/>
      <c r="O16" s="83"/>
      <c r="P16" s="83"/>
      <c r="Q16" s="83"/>
      <c r="R16" s="83"/>
      <c r="S16" s="83"/>
      <c r="T16" s="83"/>
      <c r="U16" s="83"/>
      <c r="V16" s="83"/>
      <c r="W16" s="83"/>
      <c r="X16" s="83"/>
      <c r="Y16" s="83"/>
      <c r="Z16" s="83"/>
      <c r="AA16" s="83"/>
      <c r="AB16" s="84"/>
      <c r="AD16" s="183"/>
      <c r="AE16" s="184"/>
      <c r="AF16" s="185"/>
      <c r="AG16" s="185"/>
      <c r="AH16" s="185"/>
      <c r="AI16" s="185"/>
      <c r="AJ16" s="185"/>
      <c r="AK16" s="185"/>
      <c r="AL16" s="185"/>
      <c r="AM16" s="185"/>
      <c r="AN16" s="185"/>
      <c r="AO16" s="185"/>
      <c r="AP16" s="185"/>
      <c r="AQ16" s="186"/>
    </row>
    <row r="17" spans="2:43" ht="18" customHeight="1">
      <c r="B17" s="372"/>
      <c r="C17" s="375"/>
      <c r="D17" s="113"/>
      <c r="E17" s="114"/>
      <c r="F17" s="114"/>
      <c r="G17" s="114"/>
      <c r="H17" s="114"/>
      <c r="I17" s="114"/>
      <c r="J17" s="114"/>
      <c r="K17" s="114"/>
      <c r="L17" s="114"/>
      <c r="M17" s="114"/>
      <c r="N17" s="114"/>
      <c r="O17" s="114"/>
      <c r="P17" s="114"/>
      <c r="Q17" s="114"/>
      <c r="R17" s="115"/>
      <c r="S17" s="394" t="s">
        <v>218</v>
      </c>
      <c r="T17" s="395"/>
      <c r="U17" s="79"/>
      <c r="V17" s="79"/>
      <c r="W17" s="79"/>
      <c r="X17" s="79"/>
      <c r="Y17" s="79"/>
      <c r="Z17" s="79"/>
      <c r="AA17" s="79"/>
      <c r="AB17" s="86"/>
      <c r="AD17" s="183"/>
      <c r="AE17" s="184"/>
      <c r="AF17" s="185"/>
      <c r="AG17" s="185"/>
      <c r="AH17" s="185"/>
      <c r="AI17" s="185"/>
      <c r="AJ17" s="185"/>
      <c r="AK17" s="185"/>
      <c r="AL17" s="185"/>
      <c r="AM17" s="185"/>
      <c r="AN17" s="185"/>
      <c r="AO17" s="185"/>
      <c r="AP17" s="185"/>
      <c r="AQ17" s="186"/>
    </row>
    <row r="18" spans="2:43" ht="15.75" customHeight="1">
      <c r="B18" s="372"/>
      <c r="C18" s="377" t="s">
        <v>149</v>
      </c>
      <c r="D18" s="116"/>
      <c r="E18" s="117"/>
      <c r="F18" s="117"/>
      <c r="G18" s="117"/>
      <c r="H18" s="117"/>
      <c r="I18" s="117"/>
      <c r="J18" s="117"/>
      <c r="K18" s="117"/>
      <c r="L18" s="117"/>
      <c r="M18" s="117"/>
      <c r="N18" s="117"/>
      <c r="O18" s="117"/>
      <c r="P18" s="117"/>
      <c r="Q18" s="117"/>
      <c r="R18" s="118"/>
      <c r="S18" s="395" t="s">
        <v>219</v>
      </c>
      <c r="T18" s="395"/>
      <c r="U18" s="79"/>
      <c r="V18" s="79"/>
      <c r="W18" s="79"/>
      <c r="X18" s="79"/>
      <c r="Y18" s="79"/>
      <c r="Z18" s="79"/>
      <c r="AA18" s="79"/>
      <c r="AB18" s="86"/>
      <c r="AD18" s="183"/>
      <c r="AE18" s="184"/>
      <c r="AF18" s="185"/>
      <c r="AG18" s="185"/>
      <c r="AH18" s="185"/>
      <c r="AI18" s="185"/>
      <c r="AJ18" s="185"/>
      <c r="AK18" s="185"/>
      <c r="AL18" s="185"/>
      <c r="AM18" s="185"/>
      <c r="AN18" s="185"/>
      <c r="AO18" s="185"/>
      <c r="AP18" s="185"/>
      <c r="AQ18" s="186"/>
    </row>
    <row r="19" spans="2:43" ht="15.75" customHeight="1">
      <c r="B19" s="378"/>
      <c r="C19" s="379" t="s">
        <v>150</v>
      </c>
      <c r="D19" s="113"/>
      <c r="E19" s="114"/>
      <c r="F19" s="114"/>
      <c r="G19" s="114"/>
      <c r="H19" s="114"/>
      <c r="I19" s="114"/>
      <c r="J19" s="114"/>
      <c r="K19" s="114"/>
      <c r="L19" s="114"/>
      <c r="M19" s="114"/>
      <c r="N19" s="114"/>
      <c r="O19" s="114"/>
      <c r="P19" s="114"/>
      <c r="Q19" s="114"/>
      <c r="R19" s="115"/>
      <c r="S19" s="395" t="s">
        <v>221</v>
      </c>
      <c r="T19" s="395"/>
      <c r="U19" s="79"/>
      <c r="V19" s="79"/>
      <c r="W19" s="79"/>
      <c r="X19" s="79"/>
      <c r="Y19" s="79"/>
      <c r="Z19" s="79"/>
      <c r="AA19" s="79"/>
      <c r="AB19" s="86"/>
      <c r="AD19" s="183"/>
      <c r="AE19" s="184"/>
      <c r="AF19" s="185"/>
      <c r="AG19" s="185"/>
      <c r="AH19" s="185"/>
      <c r="AI19" s="185"/>
      <c r="AJ19" s="185"/>
      <c r="AK19" s="185"/>
      <c r="AL19" s="185"/>
      <c r="AM19" s="185"/>
      <c r="AN19" s="185"/>
      <c r="AO19" s="185"/>
      <c r="AP19" s="185"/>
      <c r="AQ19" s="186"/>
    </row>
    <row r="20" spans="2:43" ht="15.75" customHeight="1">
      <c r="B20" s="378"/>
      <c r="C20" s="377" t="s">
        <v>151</v>
      </c>
      <c r="D20" s="72" t="s">
        <v>152</v>
      </c>
      <c r="E20" s="119"/>
      <c r="F20" s="176"/>
      <c r="G20" s="75"/>
      <c r="H20" s="400" t="s">
        <v>262</v>
      </c>
      <c r="I20" s="87"/>
      <c r="J20" s="89"/>
      <c r="K20" s="89"/>
      <c r="L20" s="89"/>
      <c r="M20" s="89"/>
      <c r="N20" s="89"/>
      <c r="O20" s="89"/>
      <c r="P20" s="89"/>
      <c r="Q20" s="89"/>
      <c r="R20" s="89"/>
      <c r="S20" s="89"/>
      <c r="T20" s="91"/>
      <c r="U20" s="396" t="s">
        <v>291</v>
      </c>
      <c r="V20" s="397"/>
      <c r="W20" s="93"/>
      <c r="X20" s="93"/>
      <c r="Y20" s="93"/>
      <c r="Z20" s="93"/>
      <c r="AA20" s="93"/>
      <c r="AB20" s="94"/>
      <c r="AD20" s="183"/>
      <c r="AE20" s="184"/>
      <c r="AF20" s="185"/>
      <c r="AG20" s="185"/>
      <c r="AH20" s="185"/>
      <c r="AI20" s="185"/>
      <c r="AJ20" s="185"/>
      <c r="AK20" s="185"/>
      <c r="AL20" s="185"/>
      <c r="AM20" s="185"/>
      <c r="AN20" s="185"/>
      <c r="AO20" s="185"/>
      <c r="AP20" s="185"/>
      <c r="AQ20" s="186"/>
    </row>
    <row r="21" spans="2:43" ht="15.75" customHeight="1">
      <c r="B21" s="378"/>
      <c r="C21" s="379" t="s">
        <v>154</v>
      </c>
      <c r="D21" s="359"/>
      <c r="E21" s="101"/>
      <c r="F21" s="177"/>
      <c r="G21" s="102"/>
      <c r="H21" s="401"/>
      <c r="I21" s="104"/>
      <c r="J21" s="105"/>
      <c r="K21" s="105"/>
      <c r="L21" s="105"/>
      <c r="M21" s="90"/>
      <c r="N21" s="90"/>
      <c r="O21" s="90"/>
      <c r="P21" s="90"/>
      <c r="Q21" s="90"/>
      <c r="R21" s="90"/>
      <c r="S21" s="90"/>
      <c r="T21" s="92"/>
      <c r="U21" s="398"/>
      <c r="V21" s="399"/>
      <c r="W21" s="95"/>
      <c r="X21" s="95"/>
      <c r="Y21" s="95"/>
      <c r="Z21" s="95"/>
      <c r="AA21" s="95"/>
      <c r="AB21" s="96"/>
      <c r="AD21" s="183"/>
      <c r="AE21" s="184"/>
      <c r="AF21" s="185"/>
      <c r="AG21" s="185"/>
      <c r="AH21" s="185"/>
      <c r="AI21" s="185"/>
      <c r="AJ21" s="185"/>
      <c r="AK21" s="185"/>
      <c r="AL21" s="185"/>
      <c r="AM21" s="185"/>
      <c r="AN21" s="185"/>
      <c r="AO21" s="185"/>
      <c r="AP21" s="185"/>
      <c r="AQ21" s="186"/>
    </row>
    <row r="22" spans="2:43" ht="15.75" customHeight="1">
      <c r="B22" s="378"/>
      <c r="C22" s="377" t="s">
        <v>155</v>
      </c>
      <c r="D22" s="119" t="s">
        <v>132</v>
      </c>
      <c r="E22" s="75"/>
      <c r="F22" s="160" t="s">
        <v>263</v>
      </c>
      <c r="G22" s="161"/>
      <c r="H22" s="161"/>
      <c r="I22" s="161"/>
      <c r="J22" s="161"/>
      <c r="K22" s="161"/>
      <c r="L22" s="118"/>
      <c r="M22" s="72" t="s">
        <v>157</v>
      </c>
      <c r="N22" s="87"/>
      <c r="O22" s="91"/>
      <c r="P22" s="404" t="s">
        <v>264</v>
      </c>
      <c r="Q22" s="87"/>
      <c r="R22" s="89"/>
      <c r="S22" s="89"/>
      <c r="T22" s="89"/>
      <c r="U22" s="89"/>
      <c r="V22" s="89"/>
      <c r="W22" s="89"/>
      <c r="X22" s="89"/>
      <c r="Y22" s="89"/>
      <c r="Z22" s="89"/>
      <c r="AA22" s="89"/>
      <c r="AB22" s="189"/>
      <c r="AD22" s="183"/>
      <c r="AE22" s="184"/>
      <c r="AF22" s="185"/>
      <c r="AG22" s="185"/>
      <c r="AH22" s="185"/>
      <c r="AI22" s="185"/>
      <c r="AJ22" s="185"/>
      <c r="AK22" s="185"/>
      <c r="AL22" s="185"/>
      <c r="AM22" s="185"/>
      <c r="AN22" s="185"/>
      <c r="AO22" s="185"/>
      <c r="AP22" s="185"/>
      <c r="AQ22" s="186"/>
    </row>
    <row r="23" spans="2:43" ht="15.75" customHeight="1" thickBot="1">
      <c r="B23" s="380"/>
      <c r="C23" s="379" t="s">
        <v>227</v>
      </c>
      <c r="D23" s="101" t="s">
        <v>133</v>
      </c>
      <c r="E23" s="102"/>
      <c r="F23" s="162"/>
      <c r="G23" s="163"/>
      <c r="H23" s="163"/>
      <c r="I23" s="163"/>
      <c r="J23" s="163"/>
      <c r="K23" s="163"/>
      <c r="L23" s="115"/>
      <c r="M23" s="359"/>
      <c r="N23" s="88"/>
      <c r="O23" s="92"/>
      <c r="P23" s="405"/>
      <c r="Q23" s="88"/>
      <c r="R23" s="90"/>
      <c r="S23" s="105"/>
      <c r="T23" s="90"/>
      <c r="U23" s="90"/>
      <c r="V23" s="90"/>
      <c r="W23" s="90"/>
      <c r="X23" s="90"/>
      <c r="Y23" s="90"/>
      <c r="Z23" s="105"/>
      <c r="AA23" s="90"/>
      <c r="AB23" s="196"/>
      <c r="AD23" s="191"/>
      <c r="AE23" s="192"/>
      <c r="AF23" s="187"/>
      <c r="AG23" s="187"/>
      <c r="AH23" s="187"/>
      <c r="AI23" s="187"/>
      <c r="AJ23" s="187"/>
      <c r="AK23" s="187"/>
      <c r="AL23" s="187"/>
      <c r="AM23" s="187"/>
      <c r="AN23" s="187"/>
      <c r="AO23" s="187"/>
      <c r="AP23" s="187"/>
      <c r="AQ23" s="188"/>
    </row>
    <row r="24" spans="2:43" ht="12.75" customHeight="1">
      <c r="B24" s="381" t="s">
        <v>265</v>
      </c>
      <c r="C24" s="382" t="s">
        <v>266</v>
      </c>
      <c r="D24" s="193"/>
      <c r="E24" s="194"/>
      <c r="F24" s="194"/>
      <c r="G24" s="194"/>
      <c r="H24" s="194"/>
      <c r="I24" s="194"/>
      <c r="J24" s="194"/>
      <c r="K24" s="194"/>
      <c r="L24" s="194"/>
      <c r="M24" s="194"/>
      <c r="N24" s="194"/>
      <c r="O24" s="195"/>
      <c r="P24" s="388" t="s">
        <v>3</v>
      </c>
      <c r="Q24" s="164" t="s">
        <v>8</v>
      </c>
      <c r="R24" s="165"/>
      <c r="S24" s="406" t="s">
        <v>223</v>
      </c>
      <c r="T24" s="241" t="s">
        <v>289</v>
      </c>
      <c r="U24" s="245"/>
      <c r="V24" s="245"/>
      <c r="W24" s="245"/>
      <c r="X24" s="245"/>
      <c r="Y24" s="246"/>
      <c r="Z24" s="407" t="s">
        <v>222</v>
      </c>
      <c r="AA24" s="241" t="s">
        <v>288</v>
      </c>
      <c r="AB24" s="242"/>
      <c r="AD24" s="109" t="s">
        <v>159</v>
      </c>
      <c r="AE24" s="109"/>
      <c r="AF24" s="109"/>
      <c r="AG24" s="109"/>
      <c r="AH24" s="109"/>
      <c r="AI24" s="109"/>
      <c r="AJ24" s="109"/>
      <c r="AK24" s="109"/>
      <c r="AL24" s="109"/>
      <c r="AM24" s="109"/>
      <c r="AN24" s="109"/>
      <c r="AO24" s="109"/>
      <c r="AP24" s="109"/>
      <c r="AQ24" s="109"/>
    </row>
    <row r="25" spans="2:43" ht="7.5" customHeight="1" thickBot="1">
      <c r="B25" s="372"/>
      <c r="C25" s="373" t="s">
        <v>46</v>
      </c>
      <c r="D25" s="167"/>
      <c r="E25" s="168"/>
      <c r="F25" s="168"/>
      <c r="G25" s="168"/>
      <c r="H25" s="168"/>
      <c r="I25" s="168"/>
      <c r="J25" s="168"/>
      <c r="K25" s="168"/>
      <c r="L25" s="168"/>
      <c r="M25" s="168"/>
      <c r="N25" s="168"/>
      <c r="O25" s="169"/>
      <c r="P25" s="386"/>
      <c r="Q25" s="156"/>
      <c r="R25" s="157"/>
      <c r="S25" s="390"/>
      <c r="T25" s="243"/>
      <c r="U25" s="247"/>
      <c r="V25" s="247"/>
      <c r="W25" s="247"/>
      <c r="X25" s="247"/>
      <c r="Y25" s="248"/>
      <c r="Z25" s="392"/>
      <c r="AA25" s="243"/>
      <c r="AB25" s="244"/>
      <c r="AD25" s="109"/>
      <c r="AE25" s="109"/>
      <c r="AF25" s="109"/>
      <c r="AG25" s="109"/>
      <c r="AH25" s="109"/>
      <c r="AI25" s="109"/>
      <c r="AJ25" s="109"/>
      <c r="AK25" s="109"/>
      <c r="AL25" s="109"/>
      <c r="AM25" s="109"/>
      <c r="AN25" s="109"/>
      <c r="AO25" s="109"/>
      <c r="AP25" s="109"/>
      <c r="AQ25" s="109"/>
    </row>
    <row r="26" spans="2:43" ht="7.5" customHeight="1">
      <c r="B26" s="372"/>
      <c r="C26" s="374"/>
      <c r="D26" s="170"/>
      <c r="E26" s="171"/>
      <c r="F26" s="171"/>
      <c r="G26" s="171"/>
      <c r="H26" s="171"/>
      <c r="I26" s="171"/>
      <c r="J26" s="171"/>
      <c r="K26" s="171"/>
      <c r="L26" s="171"/>
      <c r="M26" s="171"/>
      <c r="N26" s="171"/>
      <c r="O26" s="172"/>
      <c r="P26" s="387" t="s">
        <v>4</v>
      </c>
      <c r="Q26" s="4" t="s">
        <v>5</v>
      </c>
      <c r="R26" s="75"/>
      <c r="S26" s="387" t="s">
        <v>9</v>
      </c>
      <c r="T26" s="108"/>
      <c r="U26" s="108"/>
      <c r="V26" s="108"/>
      <c r="W26" s="108"/>
      <c r="X26" s="108"/>
      <c r="Y26" s="108"/>
      <c r="Z26" s="108"/>
      <c r="AA26" s="108"/>
      <c r="AB26" s="144"/>
      <c r="AD26" s="410" t="s">
        <v>267</v>
      </c>
      <c r="AE26" s="411"/>
      <c r="AF26" s="412" t="s">
        <v>38</v>
      </c>
      <c r="AG26" s="413"/>
      <c r="AH26" s="413"/>
      <c r="AI26" s="413"/>
      <c r="AJ26" s="413"/>
      <c r="AK26" s="413"/>
      <c r="AL26" s="413"/>
      <c r="AM26" s="411"/>
      <c r="AN26" s="414" t="s">
        <v>143</v>
      </c>
      <c r="AO26" s="414"/>
      <c r="AP26" s="414" t="s">
        <v>144</v>
      </c>
      <c r="AQ26" s="415"/>
    </row>
    <row r="27" spans="2:43" ht="7.5" customHeight="1">
      <c r="B27" s="372"/>
      <c r="C27" s="374"/>
      <c r="D27" s="170"/>
      <c r="E27" s="171"/>
      <c r="F27" s="171"/>
      <c r="G27" s="171"/>
      <c r="H27" s="171"/>
      <c r="I27" s="171"/>
      <c r="J27" s="171"/>
      <c r="K27" s="171"/>
      <c r="L27" s="171"/>
      <c r="M27" s="171"/>
      <c r="N27" s="171"/>
      <c r="O27" s="172"/>
      <c r="P27" s="388"/>
      <c r="Q27" s="14" t="s">
        <v>6</v>
      </c>
      <c r="R27" s="76"/>
      <c r="S27" s="388"/>
      <c r="T27" s="108"/>
      <c r="U27" s="108"/>
      <c r="V27" s="108"/>
      <c r="W27" s="108"/>
      <c r="X27" s="108"/>
      <c r="Y27" s="108"/>
      <c r="Z27" s="108"/>
      <c r="AA27" s="108"/>
      <c r="AB27" s="144"/>
      <c r="AD27" s="416"/>
      <c r="AE27" s="417"/>
      <c r="AF27" s="418"/>
      <c r="AG27" s="419"/>
      <c r="AH27" s="419"/>
      <c r="AI27" s="419"/>
      <c r="AJ27" s="419"/>
      <c r="AK27" s="419"/>
      <c r="AL27" s="419"/>
      <c r="AM27" s="417"/>
      <c r="AN27" s="71"/>
      <c r="AO27" s="71"/>
      <c r="AP27" s="71"/>
      <c r="AQ27" s="420"/>
    </row>
    <row r="28" spans="2:43" ht="7.5" customHeight="1">
      <c r="B28" s="372"/>
      <c r="C28" s="375"/>
      <c r="D28" s="173"/>
      <c r="E28" s="174"/>
      <c r="F28" s="174"/>
      <c r="G28" s="174"/>
      <c r="H28" s="174"/>
      <c r="I28" s="174"/>
      <c r="J28" s="174"/>
      <c r="K28" s="174"/>
      <c r="L28" s="174"/>
      <c r="M28" s="174"/>
      <c r="N28" s="174"/>
      <c r="O28" s="175"/>
      <c r="P28" s="386"/>
      <c r="Q28" s="13" t="s">
        <v>7</v>
      </c>
      <c r="R28" s="102"/>
      <c r="S28" s="386"/>
      <c r="T28" s="114"/>
      <c r="U28" s="114"/>
      <c r="V28" s="114"/>
      <c r="W28" s="114"/>
      <c r="X28" s="114"/>
      <c r="Y28" s="114"/>
      <c r="Z28" s="114"/>
      <c r="AA28" s="114"/>
      <c r="AB28" s="166"/>
      <c r="AD28" s="421"/>
      <c r="AE28" s="422"/>
      <c r="AF28" s="423"/>
      <c r="AG28" s="424"/>
      <c r="AH28" s="424"/>
      <c r="AI28" s="424"/>
      <c r="AJ28" s="424"/>
      <c r="AK28" s="424"/>
      <c r="AL28" s="424"/>
      <c r="AM28" s="422"/>
      <c r="AN28" s="71"/>
      <c r="AO28" s="71"/>
      <c r="AP28" s="71"/>
      <c r="AQ28" s="420"/>
    </row>
    <row r="29" spans="2:43" ht="13.5" customHeight="1">
      <c r="B29" s="372"/>
      <c r="C29" s="376" t="s">
        <v>147</v>
      </c>
      <c r="D29" s="15" t="s">
        <v>10</v>
      </c>
      <c r="E29" s="111"/>
      <c r="F29" s="111"/>
      <c r="G29" s="111"/>
      <c r="H29" s="111"/>
      <c r="I29" s="111"/>
      <c r="J29" s="112"/>
      <c r="K29" s="393" t="s">
        <v>261</v>
      </c>
      <c r="L29" s="393"/>
      <c r="M29" s="393"/>
      <c r="N29" s="83"/>
      <c r="O29" s="83"/>
      <c r="P29" s="83"/>
      <c r="Q29" s="83"/>
      <c r="R29" s="83"/>
      <c r="S29" s="83"/>
      <c r="T29" s="83"/>
      <c r="U29" s="83"/>
      <c r="V29" s="83"/>
      <c r="W29" s="83"/>
      <c r="X29" s="83"/>
      <c r="Y29" s="83"/>
      <c r="Z29" s="83"/>
      <c r="AA29" s="83"/>
      <c r="AB29" s="84"/>
      <c r="AD29" s="183"/>
      <c r="AE29" s="184"/>
      <c r="AF29" s="185"/>
      <c r="AG29" s="185"/>
      <c r="AH29" s="185"/>
      <c r="AI29" s="185"/>
      <c r="AJ29" s="185"/>
      <c r="AK29" s="185"/>
      <c r="AL29" s="185"/>
      <c r="AM29" s="185"/>
      <c r="AN29" s="185"/>
      <c r="AO29" s="185"/>
      <c r="AP29" s="185"/>
      <c r="AQ29" s="186"/>
    </row>
    <row r="30" spans="2:43" ht="18" customHeight="1">
      <c r="B30" s="372"/>
      <c r="C30" s="375"/>
      <c r="D30" s="113"/>
      <c r="E30" s="114"/>
      <c r="F30" s="114"/>
      <c r="G30" s="114"/>
      <c r="H30" s="114"/>
      <c r="I30" s="114"/>
      <c r="J30" s="114"/>
      <c r="K30" s="114"/>
      <c r="L30" s="114"/>
      <c r="M30" s="114"/>
      <c r="N30" s="114"/>
      <c r="O30" s="114"/>
      <c r="P30" s="114"/>
      <c r="Q30" s="114"/>
      <c r="R30" s="115"/>
      <c r="S30" s="394" t="s">
        <v>218</v>
      </c>
      <c r="T30" s="395"/>
      <c r="U30" s="80"/>
      <c r="V30" s="81"/>
      <c r="W30" s="81"/>
      <c r="X30" s="81"/>
      <c r="Y30" s="81"/>
      <c r="Z30" s="81"/>
      <c r="AA30" s="81"/>
      <c r="AB30" s="82"/>
      <c r="AD30" s="183"/>
      <c r="AE30" s="184"/>
      <c r="AF30" s="185"/>
      <c r="AG30" s="185"/>
      <c r="AH30" s="185"/>
      <c r="AI30" s="185"/>
      <c r="AJ30" s="185"/>
      <c r="AK30" s="185"/>
      <c r="AL30" s="185"/>
      <c r="AM30" s="185"/>
      <c r="AN30" s="185"/>
      <c r="AO30" s="185"/>
      <c r="AP30" s="185"/>
      <c r="AQ30" s="186"/>
    </row>
    <row r="31" spans="2:43" ht="15.75" customHeight="1">
      <c r="B31" s="372"/>
      <c r="C31" s="377" t="s">
        <v>149</v>
      </c>
      <c r="D31" s="116"/>
      <c r="E31" s="117"/>
      <c r="F31" s="117"/>
      <c r="G31" s="117"/>
      <c r="H31" s="117"/>
      <c r="I31" s="117"/>
      <c r="J31" s="117"/>
      <c r="K31" s="117"/>
      <c r="L31" s="117"/>
      <c r="M31" s="117"/>
      <c r="N31" s="117"/>
      <c r="O31" s="117"/>
      <c r="P31" s="117"/>
      <c r="Q31" s="117"/>
      <c r="R31" s="118"/>
      <c r="S31" s="395" t="s">
        <v>219</v>
      </c>
      <c r="T31" s="395"/>
      <c r="U31" s="80"/>
      <c r="V31" s="81"/>
      <c r="W31" s="81"/>
      <c r="X31" s="81"/>
      <c r="Y31" s="81"/>
      <c r="Z31" s="81"/>
      <c r="AA31" s="81"/>
      <c r="AB31" s="82"/>
      <c r="AD31" s="183"/>
      <c r="AE31" s="184"/>
      <c r="AF31" s="185"/>
      <c r="AG31" s="185"/>
      <c r="AH31" s="185"/>
      <c r="AI31" s="185"/>
      <c r="AJ31" s="185"/>
      <c r="AK31" s="185"/>
      <c r="AL31" s="185"/>
      <c r="AM31" s="185"/>
      <c r="AN31" s="185"/>
      <c r="AO31" s="185"/>
      <c r="AP31" s="185"/>
      <c r="AQ31" s="186"/>
    </row>
    <row r="32" spans="2:43" ht="15.75" customHeight="1">
      <c r="B32" s="378"/>
      <c r="C32" s="379" t="s">
        <v>150</v>
      </c>
      <c r="D32" s="113"/>
      <c r="E32" s="114"/>
      <c r="F32" s="114"/>
      <c r="G32" s="114"/>
      <c r="H32" s="114"/>
      <c r="I32" s="114"/>
      <c r="J32" s="114"/>
      <c r="K32" s="114"/>
      <c r="L32" s="114"/>
      <c r="M32" s="114"/>
      <c r="N32" s="114"/>
      <c r="O32" s="114"/>
      <c r="P32" s="114"/>
      <c r="Q32" s="114"/>
      <c r="R32" s="115"/>
      <c r="S32" s="395" t="s">
        <v>221</v>
      </c>
      <c r="T32" s="395"/>
      <c r="U32" s="80"/>
      <c r="V32" s="81"/>
      <c r="W32" s="81"/>
      <c r="X32" s="81"/>
      <c r="Y32" s="81"/>
      <c r="Z32" s="81"/>
      <c r="AA32" s="81"/>
      <c r="AB32" s="82"/>
      <c r="AD32" s="183"/>
      <c r="AE32" s="184"/>
      <c r="AF32" s="185"/>
      <c r="AG32" s="185"/>
      <c r="AH32" s="185"/>
      <c r="AI32" s="185"/>
      <c r="AJ32" s="185"/>
      <c r="AK32" s="185"/>
      <c r="AL32" s="185"/>
      <c r="AM32" s="185"/>
      <c r="AN32" s="185"/>
      <c r="AO32" s="185"/>
      <c r="AP32" s="185"/>
      <c r="AQ32" s="186"/>
    </row>
    <row r="33" spans="2:43" ht="15.75" customHeight="1">
      <c r="B33" s="378"/>
      <c r="C33" s="377" t="s">
        <v>151</v>
      </c>
      <c r="D33" s="72" t="s">
        <v>11</v>
      </c>
      <c r="E33" s="119"/>
      <c r="F33" s="176"/>
      <c r="G33" s="75"/>
      <c r="H33" s="400" t="s">
        <v>12</v>
      </c>
      <c r="I33" s="87"/>
      <c r="J33" s="89"/>
      <c r="K33" s="89"/>
      <c r="L33" s="89"/>
      <c r="M33" s="89"/>
      <c r="N33" s="89"/>
      <c r="O33" s="89"/>
      <c r="P33" s="89"/>
      <c r="Q33" s="89"/>
      <c r="R33" s="89"/>
      <c r="S33" s="89"/>
      <c r="T33" s="91"/>
      <c r="U33" s="396" t="s">
        <v>291</v>
      </c>
      <c r="V33" s="397"/>
      <c r="W33" s="93"/>
      <c r="X33" s="93"/>
      <c r="Y33" s="93"/>
      <c r="Z33" s="93"/>
      <c r="AA33" s="93"/>
      <c r="AB33" s="94"/>
      <c r="AD33" s="183"/>
      <c r="AE33" s="184"/>
      <c r="AF33" s="185"/>
      <c r="AG33" s="185"/>
      <c r="AH33" s="185"/>
      <c r="AI33" s="185"/>
      <c r="AJ33" s="185"/>
      <c r="AK33" s="185"/>
      <c r="AL33" s="185"/>
      <c r="AM33" s="185"/>
      <c r="AN33" s="185"/>
      <c r="AO33" s="185"/>
      <c r="AP33" s="185"/>
      <c r="AQ33" s="186"/>
    </row>
    <row r="34" spans="2:43" ht="15.75" customHeight="1">
      <c r="B34" s="378"/>
      <c r="C34" s="379" t="s">
        <v>154</v>
      </c>
      <c r="D34" s="359"/>
      <c r="E34" s="101"/>
      <c r="F34" s="177"/>
      <c r="G34" s="102"/>
      <c r="H34" s="401"/>
      <c r="I34" s="104"/>
      <c r="J34" s="105"/>
      <c r="K34" s="105"/>
      <c r="L34" s="105"/>
      <c r="M34" s="90"/>
      <c r="N34" s="90"/>
      <c r="O34" s="90"/>
      <c r="P34" s="90"/>
      <c r="Q34" s="90"/>
      <c r="R34" s="90"/>
      <c r="S34" s="90"/>
      <c r="T34" s="92"/>
      <c r="U34" s="398"/>
      <c r="V34" s="399"/>
      <c r="W34" s="95"/>
      <c r="X34" s="95"/>
      <c r="Y34" s="95"/>
      <c r="Z34" s="95"/>
      <c r="AA34" s="95"/>
      <c r="AB34" s="96"/>
      <c r="AD34" s="183"/>
      <c r="AE34" s="184"/>
      <c r="AF34" s="185"/>
      <c r="AG34" s="185"/>
      <c r="AH34" s="185"/>
      <c r="AI34" s="185"/>
      <c r="AJ34" s="185"/>
      <c r="AK34" s="185"/>
      <c r="AL34" s="185"/>
      <c r="AM34" s="185"/>
      <c r="AN34" s="185"/>
      <c r="AO34" s="185"/>
      <c r="AP34" s="185"/>
      <c r="AQ34" s="186"/>
    </row>
    <row r="35" spans="2:43" ht="15.75" customHeight="1">
      <c r="B35" s="378"/>
      <c r="C35" s="377" t="s">
        <v>155</v>
      </c>
      <c r="D35" s="119" t="s">
        <v>0</v>
      </c>
      <c r="E35" s="75"/>
      <c r="F35" s="160" t="s">
        <v>2</v>
      </c>
      <c r="G35" s="161"/>
      <c r="H35" s="161"/>
      <c r="I35" s="161"/>
      <c r="J35" s="161"/>
      <c r="K35" s="161"/>
      <c r="L35" s="118"/>
      <c r="M35" s="72" t="s">
        <v>13</v>
      </c>
      <c r="N35" s="87"/>
      <c r="O35" s="91"/>
      <c r="P35" s="404" t="s">
        <v>12</v>
      </c>
      <c r="Q35" s="87"/>
      <c r="R35" s="89"/>
      <c r="S35" s="89"/>
      <c r="T35" s="89"/>
      <c r="U35" s="89"/>
      <c r="V35" s="89"/>
      <c r="W35" s="89"/>
      <c r="X35" s="89"/>
      <c r="Y35" s="89"/>
      <c r="Z35" s="89"/>
      <c r="AA35" s="89"/>
      <c r="AB35" s="189"/>
      <c r="AD35" s="183"/>
      <c r="AE35" s="184"/>
      <c r="AF35" s="185"/>
      <c r="AG35" s="185"/>
      <c r="AH35" s="185"/>
      <c r="AI35" s="185"/>
      <c r="AJ35" s="185"/>
      <c r="AK35" s="185"/>
      <c r="AL35" s="185"/>
      <c r="AM35" s="185"/>
      <c r="AN35" s="185"/>
      <c r="AO35" s="185"/>
      <c r="AP35" s="185"/>
      <c r="AQ35" s="186"/>
    </row>
    <row r="36" spans="2:43" ht="15.75" customHeight="1" thickBot="1">
      <c r="B36" s="383"/>
      <c r="C36" s="384" t="s">
        <v>227</v>
      </c>
      <c r="D36" s="190" t="s">
        <v>1</v>
      </c>
      <c r="E36" s="77"/>
      <c r="F36" s="178"/>
      <c r="G36" s="179"/>
      <c r="H36" s="179"/>
      <c r="I36" s="179"/>
      <c r="J36" s="179"/>
      <c r="K36" s="179"/>
      <c r="L36" s="180"/>
      <c r="M36" s="408"/>
      <c r="N36" s="181"/>
      <c r="O36" s="182"/>
      <c r="P36" s="409"/>
      <c r="Q36" s="181"/>
      <c r="R36" s="100"/>
      <c r="S36" s="100"/>
      <c r="T36" s="100"/>
      <c r="U36" s="100"/>
      <c r="V36" s="100"/>
      <c r="W36" s="100"/>
      <c r="X36" s="100"/>
      <c r="Y36" s="100"/>
      <c r="Z36" s="100"/>
      <c r="AA36" s="100"/>
      <c r="AB36" s="107"/>
      <c r="AD36" s="191"/>
      <c r="AE36" s="192"/>
      <c r="AF36" s="187"/>
      <c r="AG36" s="187"/>
      <c r="AH36" s="187"/>
      <c r="AI36" s="187"/>
      <c r="AJ36" s="187"/>
      <c r="AK36" s="187"/>
      <c r="AL36" s="187"/>
      <c r="AM36" s="187"/>
      <c r="AN36" s="187"/>
      <c r="AO36" s="187"/>
      <c r="AP36" s="187"/>
      <c r="AQ36" s="188"/>
    </row>
    <row r="37" ht="9.75" customHeight="1"/>
    <row r="38" spans="2:43" ht="21.75" customHeight="1">
      <c r="B38" s="85" t="s">
        <v>160</v>
      </c>
      <c r="C38" s="85"/>
      <c r="D38" s="197" t="s">
        <v>161</v>
      </c>
      <c r="E38" s="197"/>
      <c r="F38" s="197"/>
      <c r="G38" s="185"/>
      <c r="H38" s="185"/>
      <c r="I38" s="185"/>
      <c r="J38" s="185"/>
      <c r="K38" s="185"/>
      <c r="L38" s="185"/>
      <c r="M38" s="185"/>
      <c r="N38" s="197" t="s">
        <v>162</v>
      </c>
      <c r="O38" s="197"/>
      <c r="P38" s="197"/>
      <c r="Q38" s="185"/>
      <c r="R38" s="185"/>
      <c r="S38" s="185"/>
      <c r="T38" s="197" t="s">
        <v>163</v>
      </c>
      <c r="U38" s="197"/>
      <c r="V38" s="197"/>
      <c r="W38" s="185"/>
      <c r="X38" s="185"/>
      <c r="Y38" s="185"/>
      <c r="Z38" s="185"/>
      <c r="AA38" s="185"/>
      <c r="AB38" s="185"/>
      <c r="AC38" s="197" t="s">
        <v>164</v>
      </c>
      <c r="AD38" s="197"/>
      <c r="AE38" s="197"/>
      <c r="AF38" s="185"/>
      <c r="AG38" s="185"/>
      <c r="AH38" s="185"/>
      <c r="AI38" s="185"/>
      <c r="AJ38" s="185"/>
      <c r="AK38" s="185"/>
      <c r="AL38" s="185"/>
      <c r="AM38" s="185"/>
      <c r="AN38" s="185"/>
      <c r="AO38" s="185"/>
      <c r="AP38" s="185"/>
      <c r="AQ38" s="185"/>
    </row>
    <row r="39" spans="2:43" ht="13.5" customHeight="1">
      <c r="B39" s="78" t="s">
        <v>165</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row>
  </sheetData>
  <sheetProtection sheet="1" objects="1" scenarios="1"/>
  <mergeCells count="229">
    <mergeCell ref="B8:C8"/>
    <mergeCell ref="B9:C9"/>
    <mergeCell ref="B4:C6"/>
    <mergeCell ref="B39:AQ39"/>
    <mergeCell ref="S31:T31"/>
    <mergeCell ref="S32:T32"/>
    <mergeCell ref="U30:AB30"/>
    <mergeCell ref="U31:AB31"/>
    <mergeCell ref="U32:AB32"/>
    <mergeCell ref="S11:S12"/>
    <mergeCell ref="S18:T18"/>
    <mergeCell ref="U17:AB17"/>
    <mergeCell ref="Z11:Z12"/>
    <mergeCell ref="T11:Y12"/>
    <mergeCell ref="AA11:AB12"/>
    <mergeCell ref="N16:AB16"/>
    <mergeCell ref="S24:S25"/>
    <mergeCell ref="T24:Y25"/>
    <mergeCell ref="U19:AB19"/>
    <mergeCell ref="S19:T19"/>
    <mergeCell ref="W20:AB21"/>
    <mergeCell ref="U20:V21"/>
    <mergeCell ref="Q22:Q23"/>
    <mergeCell ref="R22:R23"/>
    <mergeCell ref="R20:R21"/>
    <mergeCell ref="S20:S21"/>
    <mergeCell ref="N8:O9"/>
    <mergeCell ref="P8:Q9"/>
    <mergeCell ref="N20:N21"/>
    <mergeCell ref="O20:O21"/>
    <mergeCell ref="P20:P21"/>
    <mergeCell ref="Q20:Q21"/>
    <mergeCell ref="S17:T17"/>
    <mergeCell ref="T20:T21"/>
    <mergeCell ref="U18:AB18"/>
    <mergeCell ref="D23:E23"/>
    <mergeCell ref="H20:H21"/>
    <mergeCell ref="I20:I21"/>
    <mergeCell ref="J20:J21"/>
    <mergeCell ref="R8:S9"/>
    <mergeCell ref="T8:U9"/>
    <mergeCell ref="AJ8:AK9"/>
    <mergeCell ref="AL8:AM9"/>
    <mergeCell ref="X8:Y9"/>
    <mergeCell ref="Z8:AA9"/>
    <mergeCell ref="AB8:AC9"/>
    <mergeCell ref="AD8:AE9"/>
    <mergeCell ref="V8:W9"/>
    <mergeCell ref="AN8:AO9"/>
    <mergeCell ref="AP8:AQ9"/>
    <mergeCell ref="S5:S6"/>
    <mergeCell ref="T5:T6"/>
    <mergeCell ref="U5:U6"/>
    <mergeCell ref="V5:V6"/>
    <mergeCell ref="W5:W6"/>
    <mergeCell ref="X5:X6"/>
    <mergeCell ref="AF8:AG9"/>
    <mergeCell ref="AH8:AI9"/>
    <mergeCell ref="D5:N6"/>
    <mergeCell ref="C16:C17"/>
    <mergeCell ref="E16:J16"/>
    <mergeCell ref="D17:R17"/>
    <mergeCell ref="D8:E9"/>
    <mergeCell ref="O5:P5"/>
    <mergeCell ref="O6:P6"/>
    <mergeCell ref="Q5:Q6"/>
    <mergeCell ref="R5:R6"/>
    <mergeCell ref="H8:I9"/>
    <mergeCell ref="B11:B23"/>
    <mergeCell ref="D18:R19"/>
    <mergeCell ref="D20:D21"/>
    <mergeCell ref="D22:E22"/>
    <mergeCell ref="P22:P23"/>
    <mergeCell ref="M22:M23"/>
    <mergeCell ref="F22:L23"/>
    <mergeCell ref="N22:N23"/>
    <mergeCell ref="O22:O23"/>
    <mergeCell ref="D12:O15"/>
    <mergeCell ref="Y5:Y6"/>
    <mergeCell ref="Z5:Z6"/>
    <mergeCell ref="AA5:AA6"/>
    <mergeCell ref="AB5:AB6"/>
    <mergeCell ref="B2:C3"/>
    <mergeCell ref="D2:N3"/>
    <mergeCell ref="O2:O3"/>
    <mergeCell ref="P3:Q3"/>
    <mergeCell ref="P2:Q2"/>
    <mergeCell ref="O4:AB4"/>
    <mergeCell ref="AE2:AE3"/>
    <mergeCell ref="AF2:AI3"/>
    <mergeCell ref="X2:AD3"/>
    <mergeCell ref="W2:W3"/>
    <mergeCell ref="AC5:AI6"/>
    <mergeCell ref="AK2:AL6"/>
    <mergeCell ref="AM2:AQ6"/>
    <mergeCell ref="C12:C15"/>
    <mergeCell ref="D11:O11"/>
    <mergeCell ref="P11:P12"/>
    <mergeCell ref="P13:P15"/>
    <mergeCell ref="Q11:R12"/>
    <mergeCell ref="AN13:AO15"/>
    <mergeCell ref="AC4:AI4"/>
    <mergeCell ref="S22:S23"/>
    <mergeCell ref="T22:T23"/>
    <mergeCell ref="U22:U23"/>
    <mergeCell ref="V22:V23"/>
    <mergeCell ref="B24:B36"/>
    <mergeCell ref="P24:P25"/>
    <mergeCell ref="Q24:R25"/>
    <mergeCell ref="C25:C28"/>
    <mergeCell ref="N33:N34"/>
    <mergeCell ref="O33:O34"/>
    <mergeCell ref="P33:P34"/>
    <mergeCell ref="Q33:Q34"/>
    <mergeCell ref="R33:R34"/>
    <mergeCell ref="R35:R36"/>
    <mergeCell ref="C29:C30"/>
    <mergeCell ref="E29:J29"/>
    <mergeCell ref="D30:R30"/>
    <mergeCell ref="D25:O28"/>
    <mergeCell ref="P26:P28"/>
    <mergeCell ref="R26:R28"/>
    <mergeCell ref="K29:M29"/>
    <mergeCell ref="N29:AB29"/>
    <mergeCell ref="AA24:AB25"/>
    <mergeCell ref="Z24:Z25"/>
    <mergeCell ref="K33:K34"/>
    <mergeCell ref="L33:L34"/>
    <mergeCell ref="M33:M34"/>
    <mergeCell ref="S26:S28"/>
    <mergeCell ref="O35:O36"/>
    <mergeCell ref="P35:P36"/>
    <mergeCell ref="Q35:Q36"/>
    <mergeCell ref="S30:T30"/>
    <mergeCell ref="D31:R32"/>
    <mergeCell ref="D33:D34"/>
    <mergeCell ref="E33:G34"/>
    <mergeCell ref="H33:H34"/>
    <mergeCell ref="I33:I34"/>
    <mergeCell ref="J33:J34"/>
    <mergeCell ref="D35:E35"/>
    <mergeCell ref="F35:L36"/>
    <mergeCell ref="M35:M36"/>
    <mergeCell ref="N35:N36"/>
    <mergeCell ref="V35:V36"/>
    <mergeCell ref="S33:S34"/>
    <mergeCell ref="T33:T34"/>
    <mergeCell ref="W33:AB34"/>
    <mergeCell ref="U33:V34"/>
    <mergeCell ref="AD11:AQ12"/>
    <mergeCell ref="AD16:AE17"/>
    <mergeCell ref="AD18:AE19"/>
    <mergeCell ref="AD20:AE21"/>
    <mergeCell ref="AP13:AQ15"/>
    <mergeCell ref="D36:E36"/>
    <mergeCell ref="AD22:AE23"/>
    <mergeCell ref="D24:O24"/>
    <mergeCell ref="W35:W36"/>
    <mergeCell ref="X35:X36"/>
    <mergeCell ref="Y35:Y36"/>
    <mergeCell ref="Z35:Z36"/>
    <mergeCell ref="S35:S36"/>
    <mergeCell ref="T35:T36"/>
    <mergeCell ref="U35:U36"/>
    <mergeCell ref="Z22:Z23"/>
    <mergeCell ref="AP22:AQ23"/>
    <mergeCell ref="AA35:AA36"/>
    <mergeCell ref="AB35:AB36"/>
    <mergeCell ref="T26:AB28"/>
    <mergeCell ref="W22:W23"/>
    <mergeCell ref="AN18:AO19"/>
    <mergeCell ref="AN20:AO21"/>
    <mergeCell ref="AN22:AO23"/>
    <mergeCell ref="AB22:AB23"/>
    <mergeCell ref="AF13:AM15"/>
    <mergeCell ref="AD13:AE15"/>
    <mergeCell ref="AD24:AQ25"/>
    <mergeCell ref="AF16:AM17"/>
    <mergeCell ref="AF18:AM19"/>
    <mergeCell ref="AF20:AM21"/>
    <mergeCell ref="AP16:AQ17"/>
    <mergeCell ref="AP18:AQ19"/>
    <mergeCell ref="AP20:AQ21"/>
    <mergeCell ref="AN16:AO17"/>
    <mergeCell ref="AF26:AM28"/>
    <mergeCell ref="AN26:AO28"/>
    <mergeCell ref="AP26:AQ28"/>
    <mergeCell ref="AF22:AM23"/>
    <mergeCell ref="AF31:AM32"/>
    <mergeCell ref="AN31:AO32"/>
    <mergeCell ref="AP31:AQ32"/>
    <mergeCell ref="AD29:AE30"/>
    <mergeCell ref="AF29:AM30"/>
    <mergeCell ref="AN29:AO30"/>
    <mergeCell ref="AP29:AQ30"/>
    <mergeCell ref="AF35:AM36"/>
    <mergeCell ref="AN35:AO36"/>
    <mergeCell ref="AP35:AQ36"/>
    <mergeCell ref="AD33:AE34"/>
    <mergeCell ref="AF33:AM34"/>
    <mergeCell ref="AN33:AO34"/>
    <mergeCell ref="AP33:AQ34"/>
    <mergeCell ref="AF38:AK38"/>
    <mergeCell ref="AL38:AQ38"/>
    <mergeCell ref="B38:C38"/>
    <mergeCell ref="D38:F38"/>
    <mergeCell ref="G38:M38"/>
    <mergeCell ref="N38:P38"/>
    <mergeCell ref="Q38:S38"/>
    <mergeCell ref="T38:V38"/>
    <mergeCell ref="W38:AB38"/>
    <mergeCell ref="R13:R15"/>
    <mergeCell ref="S13:S15"/>
    <mergeCell ref="T13:AB15"/>
    <mergeCell ref="AC38:AE38"/>
    <mergeCell ref="AD35:AE36"/>
    <mergeCell ref="AD31:AE32"/>
    <mergeCell ref="AD26:AE28"/>
    <mergeCell ref="AA22:AA23"/>
    <mergeCell ref="X22:X23"/>
    <mergeCell ref="Y22:Y23"/>
    <mergeCell ref="F8:G9"/>
    <mergeCell ref="J8:K9"/>
    <mergeCell ref="L8:M9"/>
    <mergeCell ref="E20:G21"/>
    <mergeCell ref="K20:K21"/>
    <mergeCell ref="L20:L21"/>
    <mergeCell ref="M20:M21"/>
    <mergeCell ref="K16:M16"/>
  </mergeCells>
  <printOptions horizontalCentered="1" verticalCentered="1"/>
  <pageMargins left="0.3937007874015748" right="0" top="0.1968503937007874" bottom="0.1968503937007874" header="0" footer="0"/>
  <pageSetup horizontalDpi="300" verticalDpi="300" orientation="landscape" paperSize="13" r:id="rId1"/>
  <colBreaks count="1" manualBreakCount="1">
    <brk id="43" max="17" man="1"/>
  </colBreaks>
</worksheet>
</file>

<file path=xl/worksheets/sheet6.xml><?xml version="1.0" encoding="utf-8"?>
<worksheet xmlns="http://schemas.openxmlformats.org/spreadsheetml/2006/main" xmlns:r="http://schemas.openxmlformats.org/officeDocument/2006/relationships">
  <sheetPr codeName="Sheet6"/>
  <dimension ref="B1:X30"/>
  <sheetViews>
    <sheetView workbookViewId="0" topLeftCell="A1">
      <selection activeCell="A1" sqref="A1"/>
    </sheetView>
  </sheetViews>
  <sheetFormatPr defaultColWidth="8.796875" defaultRowHeight="14.25"/>
  <cols>
    <col min="1" max="1" width="2.59765625" style="2" customWidth="1"/>
    <col min="2" max="2" width="9" style="2" customWidth="1"/>
    <col min="3" max="3" width="9.8984375" style="2" customWidth="1"/>
    <col min="4" max="4" width="5.09765625" style="2" customWidth="1"/>
    <col min="5" max="5" width="7.09765625" style="2" customWidth="1"/>
    <col min="6" max="6" width="3.09765625" style="2" customWidth="1"/>
    <col min="7" max="10" width="5.09765625" style="2" customWidth="1"/>
    <col min="11" max="11" width="10.09765625" style="2" customWidth="1"/>
    <col min="12" max="13" width="2.59765625" style="2" customWidth="1"/>
    <col min="14" max="14" width="10.59765625" style="2" customWidth="1"/>
    <col min="15" max="15" width="2.59765625" style="2" customWidth="1"/>
    <col min="16" max="16" width="3.59765625" style="2" customWidth="1"/>
    <col min="17" max="17" width="2.59765625" style="2" customWidth="1"/>
    <col min="18" max="18" width="4.59765625" style="2" customWidth="1"/>
    <col min="19" max="19" width="2.59765625" style="2" customWidth="1"/>
    <col min="20" max="20" width="7.59765625" style="2" customWidth="1"/>
    <col min="21" max="21" width="8.59765625" style="2" customWidth="1"/>
    <col min="22" max="22" width="2.59765625" style="2" customWidth="1"/>
    <col min="23" max="23" width="4.59765625" style="2" customWidth="1"/>
    <col min="24" max="24" width="4.09765625" style="2" customWidth="1"/>
    <col min="25" max="16384" width="9" style="2" customWidth="1"/>
  </cols>
  <sheetData>
    <row r="1" spans="2:13" ht="21.75" thickBot="1">
      <c r="B1" s="6" t="s">
        <v>166</v>
      </c>
      <c r="M1" s="6" t="s">
        <v>167</v>
      </c>
    </row>
    <row r="2" spans="2:24" ht="17.25" customHeight="1">
      <c r="B2" s="425" t="s">
        <v>168</v>
      </c>
      <c r="C2" s="227"/>
      <c r="D2" s="228"/>
      <c r="E2" s="428" t="s">
        <v>85</v>
      </c>
      <c r="F2" s="235"/>
      <c r="G2" s="237"/>
      <c r="H2" s="238"/>
      <c r="I2" s="428" t="s">
        <v>87</v>
      </c>
      <c r="J2" s="235"/>
      <c r="K2" s="236"/>
      <c r="M2" s="446" t="s">
        <v>252</v>
      </c>
      <c r="N2" s="207"/>
      <c r="O2" s="446" t="s">
        <v>170</v>
      </c>
      <c r="P2" s="201" t="s">
        <v>24</v>
      </c>
      <c r="Q2" s="202"/>
      <c r="R2" s="202"/>
      <c r="S2" s="203"/>
      <c r="T2" s="8" t="s">
        <v>171</v>
      </c>
      <c r="U2" s="218" t="s">
        <v>25</v>
      </c>
      <c r="V2" s="219"/>
      <c r="W2" s="220"/>
      <c r="X2" s="5"/>
    </row>
    <row r="3" spans="2:24" ht="17.25" customHeight="1">
      <c r="B3" s="426" t="s">
        <v>89</v>
      </c>
      <c r="C3" s="57" t="s">
        <v>286</v>
      </c>
      <c r="D3" s="427" t="s">
        <v>172</v>
      </c>
      <c r="E3" s="85" t="s">
        <v>173</v>
      </c>
      <c r="F3" s="85"/>
      <c r="G3" s="429" t="s">
        <v>174</v>
      </c>
      <c r="H3" s="239"/>
      <c r="I3" s="240"/>
      <c r="J3" s="429" t="s">
        <v>90</v>
      </c>
      <c r="K3" s="58"/>
      <c r="M3" s="446"/>
      <c r="N3" s="207"/>
      <c r="O3" s="446"/>
      <c r="P3" s="204"/>
      <c r="Q3" s="205"/>
      <c r="R3" s="205"/>
      <c r="S3" s="206"/>
      <c r="T3" s="8" t="s">
        <v>175</v>
      </c>
      <c r="U3" s="221"/>
      <c r="V3" s="222"/>
      <c r="W3" s="223"/>
      <c r="X3" s="5"/>
    </row>
    <row r="4" spans="2:23" ht="17.25" customHeight="1">
      <c r="B4" s="430" t="s">
        <v>268</v>
      </c>
      <c r="C4" s="431"/>
      <c r="D4" s="393" t="s">
        <v>269</v>
      </c>
      <c r="E4" s="432" t="s">
        <v>176</v>
      </c>
      <c r="F4" s="85"/>
      <c r="G4" s="85"/>
      <c r="H4" s="85"/>
      <c r="I4" s="85"/>
      <c r="J4" s="85"/>
      <c r="K4" s="224"/>
      <c r="M4" s="453" t="s">
        <v>178</v>
      </c>
      <c r="N4" s="454"/>
      <c r="O4" s="454"/>
      <c r="P4" s="454"/>
      <c r="Q4" s="455"/>
      <c r="R4" s="436" t="s">
        <v>179</v>
      </c>
      <c r="S4" s="436" t="s">
        <v>178</v>
      </c>
      <c r="T4" s="436"/>
      <c r="U4" s="436"/>
      <c r="V4" s="436"/>
      <c r="W4" s="436" t="s">
        <v>179</v>
      </c>
    </row>
    <row r="5" spans="2:24" ht="17.25" customHeight="1">
      <c r="B5" s="430"/>
      <c r="C5" s="431"/>
      <c r="D5" s="393"/>
      <c r="E5" s="432" t="s">
        <v>270</v>
      </c>
      <c r="F5" s="85"/>
      <c r="G5" s="85"/>
      <c r="H5" s="85"/>
      <c r="I5" s="85"/>
      <c r="J5" s="85"/>
      <c r="K5" s="224"/>
      <c r="L5" s="2" t="s">
        <v>271</v>
      </c>
      <c r="M5" s="59"/>
      <c r="N5" s="208" t="s">
        <v>273</v>
      </c>
      <c r="O5" s="208"/>
      <c r="P5" s="208"/>
      <c r="Q5" s="67"/>
      <c r="R5" s="68"/>
      <c r="S5" s="59"/>
      <c r="T5" s="208" t="s">
        <v>180</v>
      </c>
      <c r="U5" s="208"/>
      <c r="V5" s="67"/>
      <c r="W5" s="68"/>
      <c r="X5" s="7"/>
    </row>
    <row r="6" spans="2:23" ht="17.25" customHeight="1">
      <c r="B6" s="430"/>
      <c r="C6" s="431"/>
      <c r="D6" s="393" t="s">
        <v>272</v>
      </c>
      <c r="E6" s="432" t="s">
        <v>176</v>
      </c>
      <c r="F6" s="85"/>
      <c r="G6" s="85"/>
      <c r="H6" s="85"/>
      <c r="I6" s="85"/>
      <c r="J6" s="85"/>
      <c r="K6" s="224"/>
      <c r="M6" s="59"/>
      <c r="N6" s="208" t="s">
        <v>181</v>
      </c>
      <c r="O6" s="208"/>
      <c r="P6" s="208"/>
      <c r="Q6" s="67"/>
      <c r="R6" s="68"/>
      <c r="S6" s="59"/>
      <c r="T6" s="208" t="s">
        <v>182</v>
      </c>
      <c r="U6" s="208"/>
      <c r="V6" s="67"/>
      <c r="W6" s="68"/>
    </row>
    <row r="7" spans="2:23" ht="17.25" customHeight="1">
      <c r="B7" s="430"/>
      <c r="C7" s="431"/>
      <c r="D7" s="393"/>
      <c r="E7" s="432" t="s">
        <v>274</v>
      </c>
      <c r="F7" s="85"/>
      <c r="G7" s="85"/>
      <c r="H7" s="85"/>
      <c r="I7" s="85"/>
      <c r="J7" s="85"/>
      <c r="K7" s="224"/>
      <c r="M7" s="59"/>
      <c r="N7" s="208" t="s">
        <v>183</v>
      </c>
      <c r="O7" s="208"/>
      <c r="P7" s="208"/>
      <c r="Q7" s="67"/>
      <c r="R7" s="68"/>
      <c r="S7" s="59"/>
      <c r="T7" s="208" t="s">
        <v>184</v>
      </c>
      <c r="U7" s="208"/>
      <c r="V7" s="67"/>
      <c r="W7" s="68"/>
    </row>
    <row r="8" spans="2:23" ht="17.25" customHeight="1">
      <c r="B8" s="433" t="s">
        <v>275</v>
      </c>
      <c r="C8" s="434"/>
      <c r="D8" s="435"/>
      <c r="E8" s="436" t="s">
        <v>21</v>
      </c>
      <c r="F8" s="229"/>
      <c r="G8" s="225"/>
      <c r="H8" s="225"/>
      <c r="I8" s="225"/>
      <c r="J8" s="225"/>
      <c r="K8" s="226"/>
      <c r="M8" s="59"/>
      <c r="N8" s="208" t="s">
        <v>185</v>
      </c>
      <c r="O8" s="208"/>
      <c r="P8" s="208"/>
      <c r="Q8" s="67"/>
      <c r="R8" s="68"/>
      <c r="S8" s="59"/>
      <c r="T8" s="208" t="s">
        <v>186</v>
      </c>
      <c r="U8" s="208"/>
      <c r="V8" s="67"/>
      <c r="W8" s="68"/>
    </row>
    <row r="9" spans="2:23" ht="17.25" customHeight="1">
      <c r="B9" s="437"/>
      <c r="C9" s="438"/>
      <c r="D9" s="439"/>
      <c r="E9" s="436" t="s">
        <v>22</v>
      </c>
      <c r="F9" s="229"/>
      <c r="G9" s="225"/>
      <c r="H9" s="225"/>
      <c r="I9" s="225"/>
      <c r="J9" s="225"/>
      <c r="K9" s="226"/>
      <c r="M9" s="59"/>
      <c r="N9" s="208" t="s">
        <v>277</v>
      </c>
      <c r="O9" s="208"/>
      <c r="P9" s="208"/>
      <c r="Q9" s="67"/>
      <c r="R9" s="68"/>
      <c r="S9" s="59"/>
      <c r="T9" s="208" t="s">
        <v>278</v>
      </c>
      <c r="U9" s="208"/>
      <c r="V9" s="67"/>
      <c r="W9" s="68"/>
    </row>
    <row r="10" spans="2:23" ht="17.25" customHeight="1">
      <c r="B10" s="433" t="s">
        <v>276</v>
      </c>
      <c r="C10" s="434"/>
      <c r="D10" s="435"/>
      <c r="E10" s="436" t="s">
        <v>21</v>
      </c>
      <c r="F10" s="229"/>
      <c r="G10" s="225"/>
      <c r="H10" s="225"/>
      <c r="I10" s="225"/>
      <c r="J10" s="225"/>
      <c r="K10" s="226"/>
      <c r="M10" s="59"/>
      <c r="N10" s="208" t="s">
        <v>279</v>
      </c>
      <c r="O10" s="208"/>
      <c r="P10" s="208"/>
      <c r="Q10" s="67"/>
      <c r="R10" s="68"/>
      <c r="S10" s="59"/>
      <c r="T10" s="208" t="s">
        <v>187</v>
      </c>
      <c r="U10" s="208"/>
      <c r="V10" s="67"/>
      <c r="W10" s="68"/>
    </row>
    <row r="11" spans="2:23" ht="17.25" customHeight="1">
      <c r="B11" s="437"/>
      <c r="C11" s="438"/>
      <c r="D11" s="439"/>
      <c r="E11" s="436" t="s">
        <v>22</v>
      </c>
      <c r="F11" s="229"/>
      <c r="G11" s="225"/>
      <c r="H11" s="225"/>
      <c r="I11" s="225"/>
      <c r="J11" s="225"/>
      <c r="K11" s="226"/>
      <c r="M11" s="59"/>
      <c r="N11" s="208" t="s">
        <v>188</v>
      </c>
      <c r="O11" s="208"/>
      <c r="P11" s="208"/>
      <c r="Q11" s="67"/>
      <c r="R11" s="68"/>
      <c r="S11" s="59"/>
      <c r="T11" s="208" t="s">
        <v>189</v>
      </c>
      <c r="U11" s="208"/>
      <c r="V11" s="67"/>
      <c r="W11" s="68"/>
    </row>
    <row r="12" spans="2:23" ht="17.25" customHeight="1">
      <c r="B12" s="433" t="s">
        <v>280</v>
      </c>
      <c r="C12" s="434"/>
      <c r="D12" s="435"/>
      <c r="E12" s="436" t="s">
        <v>21</v>
      </c>
      <c r="F12" s="229"/>
      <c r="G12" s="225"/>
      <c r="H12" s="225"/>
      <c r="I12" s="225"/>
      <c r="J12" s="225"/>
      <c r="K12" s="226"/>
      <c r="M12" s="59"/>
      <c r="N12" s="208" t="s">
        <v>190</v>
      </c>
      <c r="O12" s="208"/>
      <c r="P12" s="208"/>
      <c r="Q12" s="67"/>
      <c r="R12" s="68"/>
      <c r="S12" s="59"/>
      <c r="T12" s="208" t="s">
        <v>191</v>
      </c>
      <c r="U12" s="208"/>
      <c r="V12" s="67"/>
      <c r="W12" s="68"/>
    </row>
    <row r="13" spans="2:23" ht="17.25" customHeight="1">
      <c r="B13" s="437"/>
      <c r="C13" s="438"/>
      <c r="D13" s="439"/>
      <c r="E13" s="436" t="s">
        <v>22</v>
      </c>
      <c r="F13" s="229"/>
      <c r="G13" s="225"/>
      <c r="H13" s="225"/>
      <c r="I13" s="225"/>
      <c r="J13" s="225"/>
      <c r="K13" s="226"/>
      <c r="M13" s="59"/>
      <c r="N13" s="208" t="s">
        <v>282</v>
      </c>
      <c r="O13" s="208"/>
      <c r="P13" s="208"/>
      <c r="Q13" s="67"/>
      <c r="R13" s="68"/>
      <c r="S13" s="456"/>
      <c r="T13" s="208"/>
      <c r="U13" s="208"/>
      <c r="V13" s="67"/>
      <c r="W13" s="68"/>
    </row>
    <row r="14" spans="2:13" ht="17.25" customHeight="1" thickBot="1">
      <c r="B14" s="430" t="s">
        <v>281</v>
      </c>
      <c r="C14" s="431"/>
      <c r="D14" s="85"/>
      <c r="E14" s="85"/>
      <c r="F14" s="85"/>
      <c r="G14" s="85"/>
      <c r="H14" s="85"/>
      <c r="I14" s="85"/>
      <c r="J14" s="85"/>
      <c r="K14" s="224"/>
      <c r="M14" s="457" t="s">
        <v>300</v>
      </c>
    </row>
    <row r="15" spans="2:23" ht="17.25" customHeight="1">
      <c r="B15" s="430" t="s">
        <v>283</v>
      </c>
      <c r="C15" s="431"/>
      <c r="D15" s="85"/>
      <c r="E15" s="85"/>
      <c r="F15" s="85"/>
      <c r="G15" s="85"/>
      <c r="H15" s="85"/>
      <c r="I15" s="85"/>
      <c r="J15" s="85"/>
      <c r="K15" s="224"/>
      <c r="M15" s="447" t="s">
        <v>192</v>
      </c>
      <c r="N15" s="448"/>
      <c r="O15" s="448"/>
      <c r="P15" s="448"/>
      <c r="Q15" s="448"/>
      <c r="R15" s="448"/>
      <c r="S15" s="448"/>
      <c r="T15" s="448"/>
      <c r="U15" s="448"/>
      <c r="V15" s="448"/>
      <c r="W15" s="449"/>
    </row>
    <row r="16" spans="2:23" ht="17.25" customHeight="1">
      <c r="B16" s="430" t="s">
        <v>284</v>
      </c>
      <c r="C16" s="431"/>
      <c r="D16" s="85"/>
      <c r="E16" s="85"/>
      <c r="F16" s="85"/>
      <c r="G16" s="85"/>
      <c r="H16" s="85"/>
      <c r="I16" s="85"/>
      <c r="J16" s="85"/>
      <c r="K16" s="224"/>
      <c r="M16" s="450"/>
      <c r="N16" s="451"/>
      <c r="O16" s="451"/>
      <c r="P16" s="451"/>
      <c r="Q16" s="451"/>
      <c r="R16" s="451"/>
      <c r="S16" s="451"/>
      <c r="T16" s="451"/>
      <c r="U16" s="451"/>
      <c r="V16" s="451"/>
      <c r="W16" s="452"/>
    </row>
    <row r="17" spans="2:23" ht="17.25" customHeight="1">
      <c r="B17" s="430" t="s">
        <v>193</v>
      </c>
      <c r="C17" s="431"/>
      <c r="D17" s="232" t="s">
        <v>287</v>
      </c>
      <c r="E17" s="232"/>
      <c r="F17" s="232"/>
      <c r="G17" s="232"/>
      <c r="H17" s="232"/>
      <c r="I17" s="232"/>
      <c r="J17" s="232"/>
      <c r="K17" s="233"/>
      <c r="M17" s="198" t="s">
        <v>285</v>
      </c>
      <c r="N17" s="199"/>
      <c r="O17" s="199"/>
      <c r="P17" s="199"/>
      <c r="Q17" s="199"/>
      <c r="R17" s="199"/>
      <c r="S17" s="199"/>
      <c r="T17" s="199"/>
      <c r="U17" s="199"/>
      <c r="V17" s="199"/>
      <c r="W17" s="200"/>
    </row>
    <row r="18" spans="2:23" ht="17.25" customHeight="1">
      <c r="B18" s="430" t="s">
        <v>195</v>
      </c>
      <c r="C18" s="431"/>
      <c r="D18" s="442" t="s">
        <v>196</v>
      </c>
      <c r="E18" s="443"/>
      <c r="F18" s="225" t="s">
        <v>197</v>
      </c>
      <c r="G18" s="225"/>
      <c r="H18" s="225"/>
      <c r="I18" s="225"/>
      <c r="J18" s="225"/>
      <c r="K18" s="226"/>
      <c r="M18" s="198"/>
      <c r="N18" s="199"/>
      <c r="O18" s="199"/>
      <c r="P18" s="199"/>
      <c r="Q18" s="199"/>
      <c r="R18" s="199"/>
      <c r="S18" s="199"/>
      <c r="T18" s="199"/>
      <c r="U18" s="199"/>
      <c r="V18" s="199"/>
      <c r="W18" s="200"/>
    </row>
    <row r="19" spans="2:23" ht="17.25" customHeight="1" thickBot="1">
      <c r="B19" s="440"/>
      <c r="C19" s="441"/>
      <c r="D19" s="444" t="s">
        <v>198</v>
      </c>
      <c r="E19" s="445"/>
      <c r="F19" s="230" t="s">
        <v>199</v>
      </c>
      <c r="G19" s="230"/>
      <c r="H19" s="230"/>
      <c r="I19" s="230"/>
      <c r="J19" s="230"/>
      <c r="K19" s="231"/>
      <c r="M19" s="198" t="s">
        <v>200</v>
      </c>
      <c r="N19" s="199"/>
      <c r="O19" s="199"/>
      <c r="P19" s="199"/>
      <c r="Q19" s="199"/>
      <c r="R19" s="199"/>
      <c r="S19" s="199"/>
      <c r="T19" s="199"/>
      <c r="U19" s="199"/>
      <c r="V19" s="199"/>
      <c r="W19" s="200"/>
    </row>
    <row r="20" spans="2:23" ht="17.25" customHeight="1">
      <c r="B20" s="234" t="s">
        <v>201</v>
      </c>
      <c r="C20" s="234"/>
      <c r="D20" s="234"/>
      <c r="E20" s="234"/>
      <c r="F20" s="234"/>
      <c r="G20" s="234"/>
      <c r="H20" s="234"/>
      <c r="I20" s="234"/>
      <c r="J20" s="234"/>
      <c r="K20" s="234"/>
      <c r="M20" s="198"/>
      <c r="N20" s="199"/>
      <c r="O20" s="199"/>
      <c r="P20" s="199"/>
      <c r="Q20" s="199"/>
      <c r="R20" s="199"/>
      <c r="S20" s="199"/>
      <c r="T20" s="199"/>
      <c r="U20" s="199"/>
      <c r="V20" s="199"/>
      <c r="W20" s="200"/>
    </row>
    <row r="21" spans="2:23" ht="17.25" customHeight="1">
      <c r="B21" s="209" t="s">
        <v>247</v>
      </c>
      <c r="C21" s="209"/>
      <c r="D21" s="209"/>
      <c r="E21" s="209"/>
      <c r="F21" s="209"/>
      <c r="G21" s="209"/>
      <c r="H21" s="209"/>
      <c r="I21" s="209"/>
      <c r="J21" s="209"/>
      <c r="K21" s="209"/>
      <c r="M21" s="450" t="s">
        <v>202</v>
      </c>
      <c r="N21" s="451"/>
      <c r="O21" s="451"/>
      <c r="P21" s="451"/>
      <c r="Q21" s="451"/>
      <c r="R21" s="451"/>
      <c r="S21" s="451"/>
      <c r="T21" s="451"/>
      <c r="U21" s="451"/>
      <c r="V21" s="451"/>
      <c r="W21" s="452"/>
    </row>
    <row r="22" spans="2:23" ht="17.25" customHeight="1">
      <c r="B22" s="209"/>
      <c r="C22" s="209"/>
      <c r="D22" s="209"/>
      <c r="E22" s="209"/>
      <c r="F22" s="209"/>
      <c r="G22" s="209"/>
      <c r="H22" s="209"/>
      <c r="I22" s="209"/>
      <c r="J22" s="209"/>
      <c r="K22" s="209"/>
      <c r="M22" s="450"/>
      <c r="N22" s="451"/>
      <c r="O22" s="451"/>
      <c r="P22" s="451"/>
      <c r="Q22" s="451"/>
      <c r="R22" s="451"/>
      <c r="S22" s="451"/>
      <c r="T22" s="451"/>
      <c r="U22" s="451"/>
      <c r="V22" s="451"/>
      <c r="W22" s="452"/>
    </row>
    <row r="23" spans="2:23" ht="17.25" customHeight="1">
      <c r="B23" s="209"/>
      <c r="C23" s="209"/>
      <c r="D23" s="209"/>
      <c r="E23" s="209"/>
      <c r="F23" s="209"/>
      <c r="G23" s="209"/>
      <c r="H23" s="209"/>
      <c r="I23" s="209"/>
      <c r="J23" s="209"/>
      <c r="K23" s="209"/>
      <c r="M23" s="198" t="s">
        <v>116</v>
      </c>
      <c r="N23" s="199"/>
      <c r="O23" s="212"/>
      <c r="P23" s="212"/>
      <c r="Q23" s="212"/>
      <c r="R23" s="212"/>
      <c r="S23" s="212"/>
      <c r="T23" s="212"/>
      <c r="U23" s="212"/>
      <c r="V23" s="212"/>
      <c r="W23" s="213"/>
    </row>
    <row r="24" spans="2:23" ht="17.25" customHeight="1">
      <c r="B24" s="209"/>
      <c r="C24" s="209"/>
      <c r="D24" s="209"/>
      <c r="E24" s="209"/>
      <c r="F24" s="209"/>
      <c r="G24" s="209"/>
      <c r="H24" s="209"/>
      <c r="I24" s="209"/>
      <c r="J24" s="209"/>
      <c r="K24" s="209"/>
      <c r="M24" s="198"/>
      <c r="N24" s="199"/>
      <c r="O24" s="212"/>
      <c r="P24" s="212"/>
      <c r="Q24" s="212"/>
      <c r="R24" s="212"/>
      <c r="S24" s="212"/>
      <c r="T24" s="212"/>
      <c r="U24" s="212"/>
      <c r="V24" s="212"/>
      <c r="W24" s="213"/>
    </row>
    <row r="25" spans="2:23" ht="17.25" customHeight="1">
      <c r="B25" s="209"/>
      <c r="C25" s="209"/>
      <c r="D25" s="209"/>
      <c r="E25" s="209"/>
      <c r="F25" s="209"/>
      <c r="G25" s="209"/>
      <c r="H25" s="209"/>
      <c r="I25" s="209"/>
      <c r="J25" s="209"/>
      <c r="K25" s="209"/>
      <c r="M25" s="198" t="s">
        <v>203</v>
      </c>
      <c r="N25" s="199"/>
      <c r="O25" s="214"/>
      <c r="P25" s="212"/>
      <c r="Q25" s="212"/>
      <c r="R25" s="212"/>
      <c r="S25" s="212"/>
      <c r="T25" s="212"/>
      <c r="U25" s="212"/>
      <c r="V25" s="212"/>
      <c r="W25" s="213"/>
    </row>
    <row r="26" spans="2:23" ht="17.25" customHeight="1" thickBot="1">
      <c r="B26" s="60" t="s">
        <v>204</v>
      </c>
      <c r="C26" s="61"/>
      <c r="D26" s="61"/>
      <c r="E26" s="61"/>
      <c r="F26" s="62" t="s">
        <v>248</v>
      </c>
      <c r="G26" s="63"/>
      <c r="H26" s="63"/>
      <c r="I26" s="63"/>
      <c r="J26" s="63"/>
      <c r="K26" s="63"/>
      <c r="M26" s="198"/>
      <c r="N26" s="199"/>
      <c r="O26" s="212"/>
      <c r="P26" s="212"/>
      <c r="Q26" s="212"/>
      <c r="R26" s="212"/>
      <c r="S26" s="212"/>
      <c r="T26" s="212"/>
      <c r="U26" s="212"/>
      <c r="V26" s="212"/>
      <c r="W26" s="213"/>
    </row>
    <row r="27" spans="2:23" ht="17.25" customHeight="1">
      <c r="B27" s="64"/>
      <c r="C27" s="64"/>
      <c r="D27" s="64"/>
      <c r="E27" s="64"/>
      <c r="F27" s="64"/>
      <c r="G27" s="65"/>
      <c r="H27" s="9" t="s">
        <v>205</v>
      </c>
      <c r="I27" s="65"/>
      <c r="J27" s="65"/>
      <c r="K27" s="65"/>
      <c r="M27" s="198" t="s">
        <v>119</v>
      </c>
      <c r="N27" s="199"/>
      <c r="O27" s="215"/>
      <c r="P27" s="212"/>
      <c r="Q27" s="212"/>
      <c r="R27" s="212"/>
      <c r="S27" s="212"/>
      <c r="T27" s="212"/>
      <c r="U27" s="212"/>
      <c r="V27" s="212"/>
      <c r="W27" s="213"/>
    </row>
    <row r="28" spans="2:23" ht="17.25" customHeight="1" thickBot="1">
      <c r="B28" s="60" t="s">
        <v>206</v>
      </c>
      <c r="C28" s="61"/>
      <c r="D28" s="61"/>
      <c r="E28" s="61"/>
      <c r="F28" s="62" t="s">
        <v>248</v>
      </c>
      <c r="G28" s="65"/>
      <c r="H28" s="61"/>
      <c r="I28" s="61"/>
      <c r="J28" s="61"/>
      <c r="K28" s="62" t="s">
        <v>248</v>
      </c>
      <c r="M28" s="198"/>
      <c r="N28" s="199"/>
      <c r="O28" s="212"/>
      <c r="P28" s="212"/>
      <c r="Q28" s="212"/>
      <c r="R28" s="212"/>
      <c r="S28" s="212"/>
      <c r="T28" s="212"/>
      <c r="U28" s="212"/>
      <c r="V28" s="212"/>
      <c r="W28" s="213"/>
    </row>
    <row r="29" spans="2:23" ht="17.25" customHeight="1">
      <c r="B29" s="64"/>
      <c r="C29" s="64"/>
      <c r="D29" s="64"/>
      <c r="E29" s="64"/>
      <c r="F29" s="64"/>
      <c r="G29" s="65"/>
      <c r="H29" s="9" t="s">
        <v>205</v>
      </c>
      <c r="I29" s="64"/>
      <c r="J29" s="64"/>
      <c r="K29" s="64"/>
      <c r="M29" s="198" t="s">
        <v>121</v>
      </c>
      <c r="N29" s="199"/>
      <c r="O29" s="212"/>
      <c r="P29" s="212"/>
      <c r="Q29" s="212"/>
      <c r="R29" s="212"/>
      <c r="S29" s="212"/>
      <c r="T29" s="212"/>
      <c r="U29" s="212"/>
      <c r="V29" s="212"/>
      <c r="W29" s="213"/>
    </row>
    <row r="30" spans="2:23" ht="17.25" customHeight="1" thickBot="1">
      <c r="B30" s="60" t="s">
        <v>207</v>
      </c>
      <c r="C30" s="61"/>
      <c r="D30" s="61"/>
      <c r="E30" s="61"/>
      <c r="F30" s="62" t="s">
        <v>248</v>
      </c>
      <c r="G30" s="65"/>
      <c r="H30" s="61"/>
      <c r="I30" s="61"/>
      <c r="J30" s="61"/>
      <c r="K30" s="62" t="s">
        <v>248</v>
      </c>
      <c r="M30" s="210"/>
      <c r="N30" s="211"/>
      <c r="O30" s="216"/>
      <c r="P30" s="216"/>
      <c r="Q30" s="216"/>
      <c r="R30" s="216"/>
      <c r="S30" s="216"/>
      <c r="T30" s="216"/>
      <c r="U30" s="216"/>
      <c r="V30" s="216"/>
      <c r="W30" s="217"/>
    </row>
  </sheetData>
  <sheetProtection sheet="1" objects="1" scenarios="1"/>
  <mergeCells count="74">
    <mergeCell ref="M4:Q4"/>
    <mergeCell ref="T5:U5"/>
    <mergeCell ref="T9:U9"/>
    <mergeCell ref="N5:P5"/>
    <mergeCell ref="M21:W22"/>
    <mergeCell ref="M23:N24"/>
    <mergeCell ref="P2:S3"/>
    <mergeCell ref="N2:N3"/>
    <mergeCell ref="M15:W16"/>
    <mergeCell ref="M17:N18"/>
    <mergeCell ref="M19:N20"/>
    <mergeCell ref="T13:U13"/>
    <mergeCell ref="B21:K25"/>
    <mergeCell ref="M29:N30"/>
    <mergeCell ref="O17:W18"/>
    <mergeCell ref="O19:W20"/>
    <mergeCell ref="O23:W24"/>
    <mergeCell ref="O25:W26"/>
    <mergeCell ref="O27:W28"/>
    <mergeCell ref="O29:W30"/>
    <mergeCell ref="M25:N26"/>
    <mergeCell ref="M27:N28"/>
    <mergeCell ref="U2:W3"/>
    <mergeCell ref="T12:U12"/>
    <mergeCell ref="T6:U6"/>
    <mergeCell ref="T7:U7"/>
    <mergeCell ref="T8:U8"/>
    <mergeCell ref="T10:U10"/>
    <mergeCell ref="T11:U11"/>
    <mergeCell ref="B18:C19"/>
    <mergeCell ref="F4:K4"/>
    <mergeCell ref="F5:K5"/>
    <mergeCell ref="F6:K6"/>
    <mergeCell ref="F7:K7"/>
    <mergeCell ref="B14:C14"/>
    <mergeCell ref="B15:C15"/>
    <mergeCell ref="B16:C16"/>
    <mergeCell ref="B4:C7"/>
    <mergeCell ref="F18:K18"/>
    <mergeCell ref="C2:D2"/>
    <mergeCell ref="D6:D7"/>
    <mergeCell ref="E3:F3"/>
    <mergeCell ref="B8:D9"/>
    <mergeCell ref="D4:D5"/>
    <mergeCell ref="B17:C17"/>
    <mergeCell ref="B10:D11"/>
    <mergeCell ref="N10:P10"/>
    <mergeCell ref="N11:P11"/>
    <mergeCell ref="N12:P12"/>
    <mergeCell ref="N13:P13"/>
    <mergeCell ref="N6:P6"/>
    <mergeCell ref="F11:K11"/>
    <mergeCell ref="F12:K12"/>
    <mergeCell ref="F13:K13"/>
    <mergeCell ref="N7:P7"/>
    <mergeCell ref="N8:P8"/>
    <mergeCell ref="N9:P9"/>
    <mergeCell ref="D19:E19"/>
    <mergeCell ref="F19:K19"/>
    <mergeCell ref="D14:K14"/>
    <mergeCell ref="D15:K15"/>
    <mergeCell ref="D16:K16"/>
    <mergeCell ref="D17:K17"/>
    <mergeCell ref="D18:E18"/>
    <mergeCell ref="B20:K20"/>
    <mergeCell ref="M2:M3"/>
    <mergeCell ref="O2:O3"/>
    <mergeCell ref="J2:K2"/>
    <mergeCell ref="F2:H2"/>
    <mergeCell ref="H3:I3"/>
    <mergeCell ref="B12:D13"/>
    <mergeCell ref="F8:K8"/>
    <mergeCell ref="F9:K9"/>
    <mergeCell ref="F10:K10"/>
  </mergeCells>
  <printOptions horizontalCentered="1" verticalCentered="1"/>
  <pageMargins left="0.5905511811023623" right="0.1968503937007874" top="0.1968503937007874" bottom="0.1968503937007874" header="0" footer="0"/>
  <pageSetup horizontalDpi="300" verticalDpi="300" orientation="landscape" paperSize="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higaki</dc:creator>
  <cp:keywords/>
  <dc:description/>
  <cp:lastModifiedBy>山本　博文</cp:lastModifiedBy>
  <cp:lastPrinted>2008-03-19T08:16:25Z</cp:lastPrinted>
  <dcterms:created xsi:type="dcterms:W3CDTF">2000-03-07T10:18:33Z</dcterms:created>
  <dcterms:modified xsi:type="dcterms:W3CDTF">2008-03-20T06:44:52Z</dcterms:modified>
  <cp:category/>
  <cp:version/>
  <cp:contentType/>
  <cp:contentStatus/>
</cp:coreProperties>
</file>